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nz\DO 130.000 2023\ZGM\133 PIęcioletnie_przeg_elektr_GM__WM85\BIP\"/>
    </mc:Choice>
  </mc:AlternateContent>
  <xr:revisionPtr revIDLastSave="0" documentId="13_ncr:1_{0123F03A-388D-47CF-889E-A809E00E9005}" xr6:coauthVersionLast="47" xr6:coauthVersionMax="47" xr10:uidLastSave="{00000000-0000-0000-0000-000000000000}"/>
  <bookViews>
    <workbookView xWindow="-120" yWindow="-120" windowWidth="28290" windowHeight="1572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Arkusz1!$A$1:$P$98</definedName>
    <definedName name="_xlnm.Print_Titles" localSheetId="0">Arkusz1!$4:$4</definedName>
  </definedNames>
  <calcPr calcId="191029"/>
</workbook>
</file>

<file path=xl/calcChain.xml><?xml version="1.0" encoding="utf-8"?>
<calcChain xmlns="http://schemas.openxmlformats.org/spreadsheetml/2006/main">
  <c r="L97" i="1" l="1"/>
  <c r="L96" i="1"/>
  <c r="L98" i="1" s="1"/>
  <c r="K95" i="1"/>
  <c r="L88" i="1"/>
  <c r="L89" i="1"/>
  <c r="L90" i="1"/>
  <c r="L91" i="1"/>
  <c r="L92" i="1"/>
  <c r="L93" i="1"/>
  <c r="L94" i="1"/>
  <c r="L87" i="1"/>
  <c r="J88" i="1"/>
  <c r="J89" i="1"/>
  <c r="J90" i="1"/>
  <c r="J91" i="1"/>
  <c r="J92" i="1"/>
  <c r="J93" i="1"/>
  <c r="J94" i="1"/>
  <c r="F88" i="1"/>
  <c r="F89" i="1"/>
  <c r="F90" i="1"/>
  <c r="F91" i="1"/>
  <c r="F92" i="1"/>
  <c r="F93" i="1"/>
  <c r="F94" i="1"/>
  <c r="D88" i="1"/>
  <c r="D89" i="1"/>
  <c r="D90" i="1"/>
  <c r="D91" i="1"/>
  <c r="D92" i="1"/>
  <c r="D93" i="1"/>
  <c r="D94" i="1"/>
  <c r="H94" i="1"/>
  <c r="H93" i="1"/>
  <c r="E85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7" i="1"/>
  <c r="H88" i="1"/>
  <c r="H89" i="1"/>
  <c r="H90" i="1"/>
  <c r="H91" i="1"/>
  <c r="H92" i="1"/>
  <c r="G85" i="1"/>
  <c r="I85" i="1"/>
  <c r="K85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C85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" i="1"/>
  <c r="H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" i="1"/>
  <c r="D8" i="1"/>
  <c r="I95" i="1"/>
  <c r="G95" i="1"/>
  <c r="E95" i="1"/>
  <c r="C95" i="1"/>
  <c r="L95" i="1" l="1"/>
  <c r="M94" i="1"/>
  <c r="O94" i="1" s="1"/>
  <c r="M93" i="1"/>
  <c r="O93" i="1" s="1"/>
  <c r="M82" i="1"/>
  <c r="O82" i="1" s="1"/>
  <c r="M76" i="1"/>
  <c r="O76" i="1" s="1"/>
  <c r="M70" i="1"/>
  <c r="O70" i="1" s="1"/>
  <c r="M64" i="1"/>
  <c r="O64" i="1" s="1"/>
  <c r="M58" i="1"/>
  <c r="O58" i="1" s="1"/>
  <c r="M52" i="1"/>
  <c r="O52" i="1" s="1"/>
  <c r="M46" i="1"/>
  <c r="O46" i="1" s="1"/>
  <c r="M40" i="1"/>
  <c r="O40" i="1" s="1"/>
  <c r="M34" i="1"/>
  <c r="O34" i="1" s="1"/>
  <c r="M28" i="1"/>
  <c r="O28" i="1" s="1"/>
  <c r="M22" i="1"/>
  <c r="O22" i="1" s="1"/>
  <c r="M16" i="1"/>
  <c r="O16" i="1" s="1"/>
  <c r="M10" i="1"/>
  <c r="O10" i="1" s="1"/>
  <c r="F85" i="1"/>
  <c r="J85" i="1"/>
  <c r="M83" i="1"/>
  <c r="O83" i="1" s="1"/>
  <c r="M77" i="1"/>
  <c r="O77" i="1" s="1"/>
  <c r="M71" i="1"/>
  <c r="O71" i="1" s="1"/>
  <c r="M65" i="1"/>
  <c r="O65" i="1" s="1"/>
  <c r="M59" i="1"/>
  <c r="O59" i="1" s="1"/>
  <c r="M53" i="1"/>
  <c r="O53" i="1" s="1"/>
  <c r="M47" i="1"/>
  <c r="O47" i="1" s="1"/>
  <c r="M41" i="1"/>
  <c r="O41" i="1" s="1"/>
  <c r="M35" i="1"/>
  <c r="O35" i="1" s="1"/>
  <c r="M29" i="1"/>
  <c r="O29" i="1" s="1"/>
  <c r="M23" i="1"/>
  <c r="O23" i="1" s="1"/>
  <c r="M17" i="1"/>
  <c r="O17" i="1" s="1"/>
  <c r="M11" i="1"/>
  <c r="O11" i="1" s="1"/>
  <c r="H95" i="1"/>
  <c r="M81" i="1"/>
  <c r="O81" i="1" s="1"/>
  <c r="M75" i="1"/>
  <c r="O75" i="1" s="1"/>
  <c r="M69" i="1"/>
  <c r="O69" i="1" s="1"/>
  <c r="M63" i="1"/>
  <c r="O63" i="1" s="1"/>
  <c r="M57" i="1"/>
  <c r="O57" i="1" s="1"/>
  <c r="M51" i="1"/>
  <c r="O51" i="1" s="1"/>
  <c r="M45" i="1"/>
  <c r="O45" i="1" s="1"/>
  <c r="M39" i="1"/>
  <c r="O39" i="1" s="1"/>
  <c r="M33" i="1"/>
  <c r="O33" i="1" s="1"/>
  <c r="M27" i="1"/>
  <c r="O27" i="1" s="1"/>
  <c r="M21" i="1"/>
  <c r="O21" i="1" s="1"/>
  <c r="M15" i="1"/>
  <c r="O15" i="1" s="1"/>
  <c r="M9" i="1"/>
  <c r="O9" i="1" s="1"/>
  <c r="M79" i="1"/>
  <c r="O79" i="1" s="1"/>
  <c r="M73" i="1"/>
  <c r="O73" i="1" s="1"/>
  <c r="M67" i="1"/>
  <c r="O67" i="1" s="1"/>
  <c r="M61" i="1"/>
  <c r="O61" i="1" s="1"/>
  <c r="M55" i="1"/>
  <c r="O55" i="1" s="1"/>
  <c r="M49" i="1"/>
  <c r="O49" i="1" s="1"/>
  <c r="M43" i="1"/>
  <c r="O43" i="1" s="1"/>
  <c r="M37" i="1"/>
  <c r="O37" i="1" s="1"/>
  <c r="M31" i="1"/>
  <c r="O31" i="1" s="1"/>
  <c r="M25" i="1"/>
  <c r="O25" i="1" s="1"/>
  <c r="M19" i="1"/>
  <c r="O19" i="1" s="1"/>
  <c r="M13" i="1"/>
  <c r="O13" i="1" s="1"/>
  <c r="M80" i="1"/>
  <c r="O80" i="1" s="1"/>
  <c r="M74" i="1"/>
  <c r="O74" i="1" s="1"/>
  <c r="M68" i="1"/>
  <c r="O68" i="1" s="1"/>
  <c r="M62" i="1"/>
  <c r="O62" i="1" s="1"/>
  <c r="M56" i="1"/>
  <c r="O56" i="1" s="1"/>
  <c r="M50" i="1"/>
  <c r="O50" i="1" s="1"/>
  <c r="M44" i="1"/>
  <c r="O44" i="1" s="1"/>
  <c r="M38" i="1"/>
  <c r="O38" i="1" s="1"/>
  <c r="M32" i="1"/>
  <c r="O32" i="1" s="1"/>
  <c r="M26" i="1"/>
  <c r="O26" i="1" s="1"/>
  <c r="M20" i="1"/>
  <c r="O20" i="1" s="1"/>
  <c r="M14" i="1"/>
  <c r="O14" i="1" s="1"/>
  <c r="L85" i="1"/>
  <c r="M84" i="1"/>
  <c r="O84" i="1" s="1"/>
  <c r="M78" i="1"/>
  <c r="O78" i="1" s="1"/>
  <c r="M72" i="1"/>
  <c r="O72" i="1" s="1"/>
  <c r="M66" i="1"/>
  <c r="O66" i="1" s="1"/>
  <c r="M60" i="1"/>
  <c r="O60" i="1" s="1"/>
  <c r="M54" i="1"/>
  <c r="O54" i="1" s="1"/>
  <c r="M48" i="1"/>
  <c r="O48" i="1" s="1"/>
  <c r="M42" i="1"/>
  <c r="O42" i="1" s="1"/>
  <c r="M36" i="1"/>
  <c r="O36" i="1" s="1"/>
  <c r="M30" i="1"/>
  <c r="O30" i="1" s="1"/>
  <c r="M24" i="1"/>
  <c r="O24" i="1" s="1"/>
  <c r="M18" i="1"/>
  <c r="O18" i="1" s="1"/>
  <c r="M12" i="1"/>
  <c r="O12" i="1" s="1"/>
  <c r="H85" i="1"/>
  <c r="M8" i="1"/>
  <c r="O8" i="1" s="1"/>
  <c r="D85" i="1"/>
  <c r="N89" i="1"/>
  <c r="M85" i="1" l="1"/>
  <c r="O85" i="1" s="1"/>
  <c r="M89" i="1"/>
  <c r="O89" i="1" s="1"/>
  <c r="J97" i="1"/>
  <c r="F97" i="1"/>
  <c r="J87" i="1"/>
  <c r="F87" i="1"/>
  <c r="D87" i="1"/>
  <c r="D95" i="1" s="1"/>
  <c r="I96" i="1"/>
  <c r="J96" i="1" s="1"/>
  <c r="F95" i="1" l="1"/>
  <c r="J95" i="1"/>
  <c r="C96" i="1"/>
  <c r="D96" i="1" s="1"/>
  <c r="G96" i="1"/>
  <c r="H96" i="1" s="1"/>
  <c r="C97" i="1" l="1"/>
  <c r="D97" i="1" s="1"/>
  <c r="G97" i="1"/>
  <c r="H97" i="1" s="1"/>
  <c r="M87" i="1"/>
  <c r="O87" i="1" s="1"/>
  <c r="M92" i="1"/>
  <c r="O92" i="1" s="1"/>
  <c r="M90" i="1"/>
  <c r="O90" i="1" s="1"/>
  <c r="M88" i="1"/>
  <c r="O88" i="1" s="1"/>
  <c r="M91" i="1"/>
  <c r="O91" i="1" s="1"/>
  <c r="M95" i="1" l="1"/>
  <c r="O95" i="1" s="1"/>
  <c r="C98" i="1"/>
  <c r="D98" i="1" s="1"/>
  <c r="F96" i="1"/>
  <c r="M96" i="1" s="1"/>
  <c r="O96" i="1" s="1"/>
  <c r="G98" i="1"/>
  <c r="H98" i="1" s="1"/>
  <c r="M97" i="1"/>
  <c r="O97" i="1" s="1"/>
  <c r="E98" i="1"/>
  <c r="F98" i="1" s="1"/>
  <c r="I98" i="1"/>
  <c r="J98" i="1" s="1"/>
  <c r="M98" i="1" l="1"/>
  <c r="O98" i="1" s="1"/>
</calcChain>
</file>

<file path=xl/sharedStrings.xml><?xml version="1.0" encoding="utf-8"?>
<sst xmlns="http://schemas.openxmlformats.org/spreadsheetml/2006/main" count="120" uniqueCount="117">
  <si>
    <t>Lp.</t>
  </si>
  <si>
    <t xml:space="preserve">   Adres</t>
  </si>
  <si>
    <t>ADM 2</t>
  </si>
  <si>
    <t>Papieża J.P.II.81</t>
  </si>
  <si>
    <t>Śląska 5</t>
  </si>
  <si>
    <t>Razem</t>
  </si>
  <si>
    <t>ADM 1</t>
  </si>
  <si>
    <t>Przyjaźni 269</t>
  </si>
  <si>
    <t>OGÓŁEM:</t>
  </si>
  <si>
    <t xml:space="preserve">Piwnica jest/brak </t>
  </si>
  <si>
    <t xml:space="preserve">Ilość lokali użytkowych </t>
  </si>
  <si>
    <t xml:space="preserve">Ilość klatek schodowych </t>
  </si>
  <si>
    <t>Podatek VAT 23%</t>
  </si>
  <si>
    <t xml:space="preserve">     ............................................................</t>
  </si>
  <si>
    <t>ZGM</t>
  </si>
  <si>
    <t>Załacznik nr 5a</t>
  </si>
  <si>
    <t>…………………………………………..</t>
  </si>
  <si>
    <t xml:space="preserve">            </t>
  </si>
  <si>
    <t xml:space="preserve">   (data i czytelny podpis Wykonawcy)</t>
  </si>
  <si>
    <t>Uwaga:</t>
  </si>
  <si>
    <t>1. Formularz edytowalny</t>
  </si>
  <si>
    <t>2. W pola żółte wpisać odpowiednio ceny jednostkowe z formularza cenowego.</t>
  </si>
  <si>
    <t xml:space="preserve">    Tabela zostanie automatycznie wypełniona.</t>
  </si>
  <si>
    <t>Roździeńskiego 36</t>
  </si>
  <si>
    <t>Przyjaźni 48</t>
  </si>
  <si>
    <t>Tarnogórska 49</t>
  </si>
  <si>
    <r>
      <rPr>
        <b/>
        <sz val="10"/>
        <color theme="4"/>
        <rFont val="Times New Roman"/>
        <family val="1"/>
        <charset val="238"/>
      </rPr>
      <t>Ilość lokali mieszkalnyc</t>
    </r>
    <r>
      <rPr>
        <b/>
        <sz val="10"/>
        <color theme="1"/>
        <rFont val="Times New Roman"/>
        <family val="1"/>
        <charset val="238"/>
      </rPr>
      <t>h</t>
    </r>
  </si>
  <si>
    <t>Instalacja odgromowa</t>
  </si>
  <si>
    <t>3-go Maja 35</t>
  </si>
  <si>
    <t>Plebiscytowa 3</t>
  </si>
  <si>
    <t xml:space="preserve">Bończyka  10                                  </t>
  </si>
  <si>
    <t>Bytomska  59</t>
  </si>
  <si>
    <t>Bytomska  65</t>
  </si>
  <si>
    <t>Bytomska  67</t>
  </si>
  <si>
    <t>Bytomska  72</t>
  </si>
  <si>
    <t>Bytomska  89</t>
  </si>
  <si>
    <t>Bytomska  124a</t>
  </si>
  <si>
    <t>Bytomska  130</t>
  </si>
  <si>
    <t>Bytomska  157</t>
  </si>
  <si>
    <t>Bytomska  161</t>
  </si>
  <si>
    <t>Bytomska  182</t>
  </si>
  <si>
    <t>Czarneckiego 1a</t>
  </si>
  <si>
    <t>Damrota  19</t>
  </si>
  <si>
    <t>Damrota   24</t>
  </si>
  <si>
    <t>Janty   1b</t>
  </si>
  <si>
    <t>Janty   1a</t>
  </si>
  <si>
    <t>Janty   3</t>
  </si>
  <si>
    <t>Janty   6</t>
  </si>
  <si>
    <t>Kalwaryjska 53</t>
  </si>
  <si>
    <t>Kalwaryjska  63</t>
  </si>
  <si>
    <t>Kanałowa  3</t>
  </si>
  <si>
    <t>Kościuszki  21</t>
  </si>
  <si>
    <t>Kościuszki  22</t>
  </si>
  <si>
    <t>1-go Maja   28</t>
  </si>
  <si>
    <t>1-go Maja   30</t>
  </si>
  <si>
    <t>Miarki   1</t>
  </si>
  <si>
    <t>Sienkiewicza 1a</t>
  </si>
  <si>
    <t>Traugutta   1</t>
  </si>
  <si>
    <t>Wigury   5</t>
  </si>
  <si>
    <t>Wyszyńskiego  8a</t>
  </si>
  <si>
    <t>Wyszyńskiego  26</t>
  </si>
  <si>
    <t>Wyszyńskiego    31</t>
  </si>
  <si>
    <t>Wyszyńskiego    36</t>
  </si>
  <si>
    <t>Wyszyńskiego    41</t>
  </si>
  <si>
    <t>Wyzwolenia    3</t>
  </si>
  <si>
    <t>Długosza   84</t>
  </si>
  <si>
    <t>Makowskiego   12</t>
  </si>
  <si>
    <t>Makowskiego   16</t>
  </si>
  <si>
    <t>Oświęcimska  1</t>
  </si>
  <si>
    <t>Piekarska   10</t>
  </si>
  <si>
    <t>Piekarska   108</t>
  </si>
  <si>
    <t>Bednorza   4</t>
  </si>
  <si>
    <t>Bednorza   45</t>
  </si>
  <si>
    <t>Bednorza   47</t>
  </si>
  <si>
    <t>Gałczyńskiego 2</t>
  </si>
  <si>
    <t>Harcerska   2</t>
  </si>
  <si>
    <t>Hutnicza     1</t>
  </si>
  <si>
    <t>Hutnicza     3</t>
  </si>
  <si>
    <t>Hutnicza     5</t>
  </si>
  <si>
    <t>Nankera 103</t>
  </si>
  <si>
    <t>Roździeńskiego   46</t>
  </si>
  <si>
    <t>Roździeńskiego   68</t>
  </si>
  <si>
    <t>Roździeńskiego   73</t>
  </si>
  <si>
    <t>Roździeńskiego   79</t>
  </si>
  <si>
    <t xml:space="preserve">Roździeńskiego   81       </t>
  </si>
  <si>
    <t xml:space="preserve">Jagiellońska   58 </t>
  </si>
  <si>
    <t>Jagiellońska  68</t>
  </si>
  <si>
    <t xml:space="preserve">Karłowicza   2 </t>
  </si>
  <si>
    <t xml:space="preserve">Karłowicza 11 a  </t>
  </si>
  <si>
    <t>Przyjaźni 87</t>
  </si>
  <si>
    <t>Przyjaźni 89</t>
  </si>
  <si>
    <t>Szymanowskiego  1a i b</t>
  </si>
  <si>
    <t>Sikorskiego   8 a,b,c,d</t>
  </si>
  <si>
    <t>Roździeńskiego 85</t>
  </si>
  <si>
    <t>Przyjaźni 270</t>
  </si>
  <si>
    <t>Przyjaźni 200a</t>
  </si>
  <si>
    <t xml:space="preserve">Roździeńskiego 65 i 65a          </t>
  </si>
  <si>
    <t>Tarnogórska 61</t>
  </si>
  <si>
    <t>Ziętka 60</t>
  </si>
  <si>
    <t>Poniatowskiego 1 a</t>
  </si>
  <si>
    <t>Wyszyńskiego 2</t>
  </si>
  <si>
    <t>WYLICZENIE WARTOŚCI OFERTOWEJ- OKRESOWE, PIĘCIOlETNIE  PRZEGLĄDY INSTALACJI ELEKTRYCZNEJ 2023</t>
  </si>
  <si>
    <t>Wartość netto pozycji 4, 6, 8, 10 i 12</t>
  </si>
  <si>
    <t xml:space="preserve">Wartość brutto </t>
  </si>
  <si>
    <t>Gen. Andersa 4</t>
  </si>
  <si>
    <t>Armii Krajowej 5</t>
  </si>
  <si>
    <t>Gen. Okulickiego 2</t>
  </si>
  <si>
    <t>Ks. Waculika 9</t>
  </si>
  <si>
    <t>Ks. Waculika 20</t>
  </si>
  <si>
    <t>Ks. Waculika 20 2a</t>
  </si>
  <si>
    <t>3. Wartości z kolumn 13,14 i 15 Koszt przeglądu dla każdego budynku</t>
  </si>
  <si>
    <t xml:space="preserve">ZGM/NZ-263-133/2023, </t>
  </si>
  <si>
    <r>
      <t xml:space="preserve">poz. 9 x cena za przegląd klatki schodowej  netto (00,00  </t>
    </r>
    <r>
      <rPr>
        <b/>
        <sz val="8"/>
        <color rgb="FFFF0000"/>
        <rFont val="Times New Roman"/>
        <family val="1"/>
        <charset val="238"/>
      </rPr>
      <t>zł/szt</t>
    </r>
    <r>
      <rPr>
        <b/>
        <sz val="8"/>
        <color theme="1"/>
        <rFont val="Times New Roman"/>
        <family val="1"/>
        <charset val="238"/>
      </rPr>
      <t>)</t>
    </r>
  </si>
  <si>
    <r>
      <rPr>
        <b/>
        <sz val="8"/>
        <color theme="1"/>
        <rFont val="Times New Roman"/>
        <family val="1"/>
        <charset val="238"/>
      </rPr>
      <t>poz. 5 x cena za przegląd piwnicy netto (00,00</t>
    </r>
    <r>
      <rPr>
        <b/>
        <sz val="8"/>
        <color rgb="FFFF0000"/>
        <rFont val="Times New Roman"/>
        <family val="1"/>
        <charset val="238"/>
      </rPr>
      <t xml:space="preserve"> zł/szt</t>
    </r>
    <r>
      <rPr>
        <b/>
        <sz val="8"/>
        <color theme="1"/>
        <rFont val="Times New Roman"/>
        <family val="1"/>
        <charset val="238"/>
      </rPr>
      <t>)</t>
    </r>
  </si>
  <si>
    <r>
      <t>poz.7 x cena za przegląd lokalu użytkowego netto    (00,00</t>
    </r>
    <r>
      <rPr>
        <b/>
        <sz val="8"/>
        <color rgb="FFFF0000"/>
        <rFont val="Times New Roman"/>
        <family val="1"/>
        <charset val="238"/>
      </rPr>
      <t xml:space="preserve"> zł/szt</t>
    </r>
    <r>
      <rPr>
        <b/>
        <sz val="8"/>
        <color theme="1"/>
        <rFont val="Times New Roman"/>
        <family val="1"/>
        <charset val="238"/>
      </rPr>
      <t>)</t>
    </r>
  </si>
  <si>
    <r>
      <rPr>
        <b/>
        <sz val="8"/>
        <color theme="1"/>
        <rFont val="Times New Roman"/>
        <family val="1"/>
        <charset val="238"/>
      </rPr>
      <t>poz. 3 x cena za przegląd mieszkania netto         (00,00</t>
    </r>
    <r>
      <rPr>
        <b/>
        <sz val="8"/>
        <color rgb="FFFF0000"/>
        <rFont val="Times New Roman"/>
        <family val="1"/>
        <charset val="238"/>
      </rPr>
      <t xml:space="preserve"> zl/szt</t>
    </r>
    <r>
      <rPr>
        <b/>
        <sz val="8"/>
        <color theme="1"/>
        <rFont val="Times New Roman"/>
        <family val="1"/>
        <charset val="238"/>
      </rPr>
      <t>)</t>
    </r>
  </si>
  <si>
    <r>
      <t>poz. 11</t>
    </r>
    <r>
      <rPr>
        <b/>
        <sz val="8"/>
        <color rgb="FFFF66CC"/>
        <rFont val="Times New Roman"/>
        <family val="1"/>
        <charset val="238"/>
      </rPr>
      <t xml:space="preserve"> </t>
    </r>
    <r>
      <rPr>
        <b/>
        <sz val="8"/>
        <color theme="1"/>
        <rFont val="Times New Roman"/>
        <family val="1"/>
        <charset val="238"/>
      </rPr>
      <t>x cena za przegląd instalacji odgromowej netto (00,00 zl/szt)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</si>
</sst>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5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b/>
      <sz val="11"/>
      <name val="Czcionka tekstu podstawowego"/>
      <charset val="238"/>
    </font>
    <font>
      <sz val="8"/>
      <color theme="1"/>
      <name val="Times New Roman"/>
      <family val="1"/>
      <charset val="238"/>
    </font>
    <font>
      <b/>
      <sz val="10"/>
      <color theme="4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8"/>
      <color rgb="FFFF66CC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74">
    <xf numFmtId="0" fontId="0" fillId="0" borderId="0" xfId="0"/>
    <xf numFmtId="0" fontId="2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7" fillId="0" borderId="0" xfId="0" applyFont="1" applyAlignment="1">
      <alignment horizontal="right"/>
    </xf>
    <xf numFmtId="0" fontId="8" fillId="2" borderId="1" xfId="0" applyFont="1" applyFill="1" applyBorder="1" applyAlignment="1">
      <alignment horizontal="center" vertical="center" wrapText="1"/>
    </xf>
    <xf numFmtId="164" fontId="0" fillId="0" borderId="0" xfId="0" applyNumberFormat="1"/>
    <xf numFmtId="0" fontId="3" fillId="0" borderId="2" xfId="0" applyFont="1" applyBorder="1" applyAlignment="1">
      <alignment horizontal="center"/>
    </xf>
    <xf numFmtId="9" fontId="3" fillId="0" borderId="3" xfId="0" applyNumberFormat="1" applyFont="1" applyBorder="1" applyAlignment="1">
      <alignment horizontal="center" wrapText="1"/>
    </xf>
    <xf numFmtId="164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10" fillId="0" borderId="5" xfId="0" applyFont="1" applyBorder="1" applyAlignment="1">
      <alignment horizontal="right"/>
    </xf>
    <xf numFmtId="4" fontId="5" fillId="3" borderId="3" xfId="0" applyNumberFormat="1" applyFont="1" applyFill="1" applyBorder="1" applyAlignment="1">
      <alignment horizontal="center" vertical="center" wrapText="1"/>
    </xf>
    <xf numFmtId="4" fontId="8" fillId="3" borderId="3" xfId="0" applyNumberFormat="1" applyFont="1" applyFill="1" applyBorder="1" applyAlignment="1">
      <alignment horizontal="center" vertical="center" wrapText="1"/>
    </xf>
    <xf numFmtId="9" fontId="4" fillId="0" borderId="5" xfId="0" applyNumberFormat="1" applyFont="1" applyBorder="1" applyAlignment="1">
      <alignment horizontal="center" wrapText="1"/>
    </xf>
    <xf numFmtId="0" fontId="4" fillId="2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right"/>
    </xf>
    <xf numFmtId="164" fontId="1" fillId="2" borderId="8" xfId="0" applyNumberFormat="1" applyFont="1" applyFill="1" applyBorder="1" applyAlignment="1">
      <alignment horizontal="right"/>
    </xf>
    <xf numFmtId="9" fontId="3" fillId="2" borderId="8" xfId="0" applyNumberFormat="1" applyFont="1" applyFill="1" applyBorder="1" applyAlignment="1">
      <alignment horizontal="center" wrapText="1"/>
    </xf>
    <xf numFmtId="0" fontId="1" fillId="2" borderId="9" xfId="0" applyFont="1" applyFill="1" applyBorder="1" applyAlignment="1">
      <alignment horizontal="center"/>
    </xf>
    <xf numFmtId="164" fontId="2" fillId="0" borderId="24" xfId="0" applyNumberFormat="1" applyFont="1" applyBorder="1" applyAlignment="1">
      <alignment horizontal="right"/>
    </xf>
    <xf numFmtId="0" fontId="2" fillId="0" borderId="25" xfId="0" applyFont="1" applyBorder="1" applyAlignment="1">
      <alignment horizontal="right"/>
    </xf>
    <xf numFmtId="164" fontId="2" fillId="4" borderId="8" xfId="0" applyNumberFormat="1" applyFont="1" applyFill="1" applyBorder="1" applyAlignment="1">
      <alignment horizontal="right"/>
    </xf>
    <xf numFmtId="0" fontId="2" fillId="4" borderId="8" xfId="0" applyFont="1" applyFill="1" applyBorder="1" applyAlignment="1">
      <alignment horizontal="right"/>
    </xf>
    <xf numFmtId="0" fontId="10" fillId="4" borderId="8" xfId="0" applyFont="1" applyFill="1" applyBorder="1" applyAlignment="1">
      <alignment horizontal="right"/>
    </xf>
    <xf numFmtId="0" fontId="2" fillId="4" borderId="9" xfId="0" applyFont="1" applyFill="1" applyBorder="1" applyAlignment="1">
      <alignment horizontal="right"/>
    </xf>
    <xf numFmtId="0" fontId="2" fillId="4" borderId="7" xfId="0" applyFont="1" applyFill="1" applyBorder="1" applyAlignment="1">
      <alignment horizontal="right"/>
    </xf>
    <xf numFmtId="164" fontId="6" fillId="4" borderId="8" xfId="0" applyNumberFormat="1" applyFont="1" applyFill="1" applyBorder="1" applyAlignment="1">
      <alignment horizontal="right" wrapText="1"/>
    </xf>
    <xf numFmtId="164" fontId="4" fillId="4" borderId="8" xfId="0" applyNumberFormat="1" applyFont="1" applyFill="1" applyBorder="1" applyAlignment="1">
      <alignment horizontal="right" wrapText="1"/>
    </xf>
    <xf numFmtId="164" fontId="2" fillId="4" borderId="23" xfId="0" applyNumberFormat="1" applyFont="1" applyFill="1" applyBorder="1" applyAlignment="1">
      <alignment horizontal="right"/>
    </xf>
    <xf numFmtId="9" fontId="4" fillId="4" borderId="7" xfId="0" applyNumberFormat="1" applyFont="1" applyFill="1" applyBorder="1" applyAlignment="1">
      <alignment horizontal="center" wrapText="1"/>
    </xf>
    <xf numFmtId="164" fontId="6" fillId="0" borderId="5" xfId="0" applyNumberFormat="1" applyFont="1" applyBorder="1" applyAlignment="1">
      <alignment horizontal="right" wrapText="1"/>
    </xf>
    <xf numFmtId="164" fontId="4" fillId="0" borderId="5" xfId="0" applyNumberFormat="1" applyFont="1" applyBorder="1" applyAlignment="1">
      <alignment horizontal="right" wrapText="1"/>
    </xf>
    <xf numFmtId="0" fontId="2" fillId="0" borderId="26" xfId="0" applyFont="1" applyBorder="1" applyAlignment="1">
      <alignment horizontal="right"/>
    </xf>
    <xf numFmtId="0" fontId="1" fillId="5" borderId="7" xfId="0" applyFont="1" applyFill="1" applyBorder="1" applyAlignment="1">
      <alignment horizontal="center"/>
    </xf>
    <xf numFmtId="0" fontId="2" fillId="0" borderId="29" xfId="0" applyFont="1" applyBorder="1" applyAlignment="1">
      <alignment horizontal="right"/>
    </xf>
    <xf numFmtId="0" fontId="2" fillId="0" borderId="16" xfId="0" applyFont="1" applyBorder="1" applyAlignment="1">
      <alignment horizontal="right"/>
    </xf>
    <xf numFmtId="164" fontId="6" fillId="0" borderId="17" xfId="0" applyNumberFormat="1" applyFont="1" applyBorder="1" applyAlignment="1">
      <alignment horizontal="right" wrapText="1"/>
    </xf>
    <xf numFmtId="0" fontId="2" fillId="0" borderId="17" xfId="0" applyFont="1" applyBorder="1" applyAlignment="1">
      <alignment horizontal="right"/>
    </xf>
    <xf numFmtId="0" fontId="10" fillId="0" borderId="17" xfId="0" applyFont="1" applyBorder="1" applyAlignment="1">
      <alignment horizontal="right"/>
    </xf>
    <xf numFmtId="164" fontId="4" fillId="0" borderId="17" xfId="0" applyNumberFormat="1" applyFont="1" applyBorder="1" applyAlignment="1">
      <alignment horizontal="right" wrapText="1"/>
    </xf>
    <xf numFmtId="164" fontId="2" fillId="0" borderId="17" xfId="0" applyNumberFormat="1" applyFont="1" applyBorder="1" applyAlignment="1">
      <alignment horizontal="right"/>
    </xf>
    <xf numFmtId="9" fontId="4" fillId="0" borderId="17" xfId="0" applyNumberFormat="1" applyFont="1" applyBorder="1" applyAlignment="1">
      <alignment horizontal="center" wrapText="1"/>
    </xf>
    <xf numFmtId="164" fontId="2" fillId="0" borderId="30" xfId="0" applyNumberFormat="1" applyFont="1" applyBorder="1" applyAlignment="1">
      <alignment horizontal="right"/>
    </xf>
    <xf numFmtId="0" fontId="0" fillId="5" borderId="19" xfId="0" applyFill="1" applyBorder="1" applyAlignment="1">
      <alignment wrapText="1"/>
    </xf>
    <xf numFmtId="0" fontId="0" fillId="3" borderId="0" xfId="0" applyFill="1"/>
    <xf numFmtId="164" fontId="4" fillId="4" borderId="23" xfId="0" applyNumberFormat="1" applyFont="1" applyFill="1" applyBorder="1" applyAlignment="1">
      <alignment horizontal="right" wrapText="1"/>
    </xf>
    <xf numFmtId="4" fontId="8" fillId="3" borderId="1" xfId="0" applyNumberFormat="1" applyFont="1" applyFill="1" applyBorder="1" applyAlignment="1">
      <alignment horizontal="center" vertical="center" wrapText="1"/>
    </xf>
    <xf numFmtId="3" fontId="1" fillId="2" borderId="8" xfId="0" applyNumberFormat="1" applyFont="1" applyFill="1" applyBorder="1" applyAlignment="1">
      <alignment horizontal="right"/>
    </xf>
    <xf numFmtId="0" fontId="1" fillId="2" borderId="8" xfId="0" applyFont="1" applyFill="1" applyBorder="1" applyAlignment="1">
      <alignment horizontal="center"/>
    </xf>
    <xf numFmtId="0" fontId="0" fillId="2" borderId="7" xfId="0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5" borderId="5" xfId="0" applyFont="1" applyFill="1" applyBorder="1"/>
    <xf numFmtId="0" fontId="13" fillId="5" borderId="1" xfId="0" applyFont="1" applyFill="1" applyBorder="1"/>
    <xf numFmtId="0" fontId="13" fillId="5" borderId="20" xfId="0" applyFont="1" applyFill="1" applyBorder="1"/>
    <xf numFmtId="164" fontId="13" fillId="5" borderId="5" xfId="0" applyNumberFormat="1" applyFont="1" applyFill="1" applyBorder="1" applyAlignment="1">
      <alignment horizontal="right" wrapText="1"/>
    </xf>
    <xf numFmtId="9" fontId="13" fillId="5" borderId="5" xfId="0" applyNumberFormat="1" applyFont="1" applyFill="1" applyBorder="1" applyAlignment="1">
      <alignment horizontal="center" wrapText="1"/>
    </xf>
    <xf numFmtId="0" fontId="13" fillId="5" borderId="39" xfId="0" applyFont="1" applyFill="1" applyBorder="1" applyAlignment="1">
      <alignment horizontal="center" wrapText="1"/>
    </xf>
    <xf numFmtId="164" fontId="13" fillId="5" borderId="1" xfId="0" applyNumberFormat="1" applyFont="1" applyFill="1" applyBorder="1" applyAlignment="1">
      <alignment horizontal="right" wrapText="1"/>
    </xf>
    <xf numFmtId="9" fontId="13" fillId="5" borderId="1" xfId="0" applyNumberFormat="1" applyFont="1" applyFill="1" applyBorder="1" applyAlignment="1">
      <alignment horizontal="center" wrapText="1"/>
    </xf>
    <xf numFmtId="0" fontId="13" fillId="5" borderId="15" xfId="0" applyFont="1" applyFill="1" applyBorder="1" applyAlignment="1">
      <alignment horizontal="center" wrapText="1"/>
    </xf>
    <xf numFmtId="0" fontId="13" fillId="5" borderId="15" xfId="0" applyFont="1" applyFill="1" applyBorder="1" applyAlignment="1">
      <alignment horizontal="center"/>
    </xf>
    <xf numFmtId="164" fontId="13" fillId="5" borderId="3" xfId="0" applyNumberFormat="1" applyFont="1" applyFill="1" applyBorder="1" applyAlignment="1">
      <alignment horizontal="right" wrapText="1"/>
    </xf>
    <xf numFmtId="9" fontId="13" fillId="5" borderId="3" xfId="0" applyNumberFormat="1" applyFont="1" applyFill="1" applyBorder="1" applyAlignment="1">
      <alignment horizontal="center" wrapText="1"/>
    </xf>
    <xf numFmtId="0" fontId="13" fillId="5" borderId="22" xfId="0" applyFont="1" applyFill="1" applyBorder="1" applyAlignment="1">
      <alignment horizontal="center" wrapText="1"/>
    </xf>
    <xf numFmtId="1" fontId="1" fillId="2" borderId="8" xfId="0" applyNumberFormat="1" applyFont="1" applyFill="1" applyBorder="1" applyAlignment="1">
      <alignment horizontal="right"/>
    </xf>
    <xf numFmtId="0" fontId="13" fillId="5" borderId="37" xfId="0" applyFont="1" applyFill="1" applyBorder="1" applyAlignment="1">
      <alignment horizontal="left" vertical="center" wrapText="1"/>
    </xf>
    <xf numFmtId="0" fontId="13" fillId="5" borderId="42" xfId="0" applyFont="1" applyFill="1" applyBorder="1" applyAlignment="1">
      <alignment horizontal="left" vertical="center" wrapText="1"/>
    </xf>
    <xf numFmtId="0" fontId="13" fillId="5" borderId="37" xfId="0" applyFont="1" applyFill="1" applyBorder="1" applyAlignment="1">
      <alignment horizontal="left" wrapText="1"/>
    </xf>
    <xf numFmtId="0" fontId="13" fillId="5" borderId="42" xfId="0" applyFont="1" applyFill="1" applyBorder="1" applyAlignment="1">
      <alignment horizontal="left" wrapText="1"/>
    </xf>
    <xf numFmtId="0" fontId="13" fillId="5" borderId="42" xfId="0" applyFont="1" applyFill="1" applyBorder="1" applyAlignment="1">
      <alignment horizontal="left"/>
    </xf>
    <xf numFmtId="0" fontId="13" fillId="5" borderId="43" xfId="0" applyFont="1" applyFill="1" applyBorder="1" applyAlignment="1">
      <alignment horizontal="left"/>
    </xf>
    <xf numFmtId="0" fontId="13" fillId="5" borderId="11" xfId="0" applyFont="1" applyFill="1" applyBorder="1" applyAlignment="1">
      <alignment horizontal="center" wrapText="1"/>
    </xf>
    <xf numFmtId="0" fontId="13" fillId="5" borderId="14" xfId="0" applyFont="1" applyFill="1" applyBorder="1" applyAlignment="1">
      <alignment horizontal="center" wrapText="1"/>
    </xf>
    <xf numFmtId="0" fontId="13" fillId="5" borderId="29" xfId="0" applyFont="1" applyFill="1" applyBorder="1" applyAlignment="1">
      <alignment horizontal="center" wrapText="1"/>
    </xf>
    <xf numFmtId="0" fontId="13" fillId="5" borderId="14" xfId="0" applyFont="1" applyFill="1" applyBorder="1" applyAlignment="1">
      <alignment horizontal="center"/>
    </xf>
    <xf numFmtId="1" fontId="13" fillId="5" borderId="11" xfId="0" applyNumberFormat="1" applyFont="1" applyFill="1" applyBorder="1"/>
    <xf numFmtId="164" fontId="13" fillId="5" borderId="13" xfId="0" applyNumberFormat="1" applyFont="1" applyFill="1" applyBorder="1"/>
    <xf numFmtId="1" fontId="13" fillId="5" borderId="14" xfId="0" applyNumberFormat="1" applyFont="1" applyFill="1" applyBorder="1"/>
    <xf numFmtId="164" fontId="13" fillId="5" borderId="39" xfId="0" applyNumberFormat="1" applyFont="1" applyFill="1" applyBorder="1"/>
    <xf numFmtId="1" fontId="13" fillId="5" borderId="29" xfId="0" applyNumberFormat="1" applyFont="1" applyFill="1" applyBorder="1" applyAlignment="1">
      <alignment horizontal="right" wrapText="1"/>
    </xf>
    <xf numFmtId="1" fontId="13" fillId="5" borderId="14" xfId="0" applyNumberFormat="1" applyFont="1" applyFill="1" applyBorder="1" applyAlignment="1">
      <alignment horizontal="right" wrapText="1"/>
    </xf>
    <xf numFmtId="1" fontId="13" fillId="5" borderId="16" xfId="0" applyNumberFormat="1" applyFont="1" applyFill="1" applyBorder="1" applyAlignment="1">
      <alignment horizontal="right" wrapText="1"/>
    </xf>
    <xf numFmtId="164" fontId="13" fillId="5" borderId="34" xfId="0" applyNumberFormat="1" applyFont="1" applyFill="1" applyBorder="1"/>
    <xf numFmtId="1" fontId="13" fillId="5" borderId="14" xfId="0" applyNumberFormat="1" applyFont="1" applyFill="1" applyBorder="1" applyAlignment="1">
      <alignment horizontal="right"/>
    </xf>
    <xf numFmtId="0" fontId="0" fillId="5" borderId="0" xfId="0" applyFill="1"/>
    <xf numFmtId="0" fontId="13" fillId="5" borderId="11" xfId="0" applyFont="1" applyFill="1" applyBorder="1"/>
    <xf numFmtId="0" fontId="13" fillId="5" borderId="14" xfId="0" applyFont="1" applyFill="1" applyBorder="1"/>
    <xf numFmtId="0" fontId="13" fillId="5" borderId="21" xfId="0" applyFont="1" applyFill="1" applyBorder="1"/>
    <xf numFmtId="0" fontId="13" fillId="5" borderId="29" xfId="0" applyFont="1" applyFill="1" applyBorder="1"/>
    <xf numFmtId="0" fontId="13" fillId="5" borderId="29" xfId="0" applyFont="1" applyFill="1" applyBorder="1" applyAlignment="1">
      <alignment horizontal="right" wrapText="1"/>
    </xf>
    <xf numFmtId="0" fontId="13" fillId="5" borderId="14" xfId="0" applyFont="1" applyFill="1" applyBorder="1" applyAlignment="1">
      <alignment horizontal="right" wrapText="1"/>
    </xf>
    <xf numFmtId="0" fontId="13" fillId="5" borderId="14" xfId="0" applyFont="1" applyFill="1" applyBorder="1" applyAlignment="1">
      <alignment horizontal="right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/>
    <xf numFmtId="164" fontId="13" fillId="5" borderId="40" xfId="0" applyNumberFormat="1" applyFont="1" applyFill="1" applyBorder="1"/>
    <xf numFmtId="9" fontId="13" fillId="5" borderId="5" xfId="0" applyNumberFormat="1" applyFont="1" applyFill="1" applyBorder="1" applyAlignment="1">
      <alignment horizontal="center"/>
    </xf>
    <xf numFmtId="9" fontId="13" fillId="5" borderId="1" xfId="0" applyNumberFormat="1" applyFont="1" applyFill="1" applyBorder="1" applyAlignment="1">
      <alignment horizontal="center"/>
    </xf>
    <xf numFmtId="164" fontId="3" fillId="5" borderId="1" xfId="0" applyNumberFormat="1" applyFont="1" applyFill="1" applyBorder="1" applyAlignment="1">
      <alignment horizontal="right" wrapText="1"/>
    </xf>
    <xf numFmtId="0" fontId="3" fillId="5" borderId="1" xfId="0" applyFont="1" applyFill="1" applyBorder="1" applyAlignment="1">
      <alignment horizontal="right" vertical="center"/>
    </xf>
    <xf numFmtId="164" fontId="3" fillId="5" borderId="1" xfId="0" applyNumberFormat="1" applyFont="1" applyFill="1" applyBorder="1" applyAlignment="1">
      <alignment horizontal="right" vertical="center"/>
    </xf>
    <xf numFmtId="9" fontId="3" fillId="5" borderId="1" xfId="0" applyNumberFormat="1" applyFont="1" applyFill="1" applyBorder="1" applyAlignment="1">
      <alignment horizontal="center" wrapText="1"/>
    </xf>
    <xf numFmtId="0" fontId="3" fillId="5" borderId="15" xfId="0" applyFont="1" applyFill="1" applyBorder="1" applyAlignment="1">
      <alignment horizont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5" borderId="21" xfId="0" applyFont="1" applyFill="1" applyBorder="1" applyAlignment="1">
      <alignment horizontal="center"/>
    </xf>
    <xf numFmtId="164" fontId="13" fillId="5" borderId="44" xfId="0" applyNumberFormat="1" applyFont="1" applyFill="1" applyBorder="1"/>
    <xf numFmtId="1" fontId="13" fillId="5" borderId="21" xfId="0" applyNumberFormat="1" applyFont="1" applyFill="1" applyBorder="1" applyAlignment="1">
      <alignment horizontal="right"/>
    </xf>
    <xf numFmtId="0" fontId="13" fillId="5" borderId="21" xfId="0" applyFont="1" applyFill="1" applyBorder="1" applyAlignment="1">
      <alignment horizontal="right"/>
    </xf>
    <xf numFmtId="1" fontId="13" fillId="5" borderId="21" xfId="0" applyNumberFormat="1" applyFont="1" applyFill="1" applyBorder="1" applyAlignment="1">
      <alignment horizontal="right" wrapText="1"/>
    </xf>
    <xf numFmtId="164" fontId="13" fillId="5" borderId="45" xfId="0" applyNumberFormat="1" applyFont="1" applyFill="1" applyBorder="1"/>
    <xf numFmtId="164" fontId="3" fillId="5" borderId="3" xfId="0" applyNumberFormat="1" applyFont="1" applyFill="1" applyBorder="1" applyAlignment="1">
      <alignment horizontal="right" wrapText="1"/>
    </xf>
    <xf numFmtId="0" fontId="3" fillId="5" borderId="3" xfId="0" applyFont="1" applyFill="1" applyBorder="1" applyAlignment="1">
      <alignment horizontal="right" vertical="center"/>
    </xf>
    <xf numFmtId="164" fontId="3" fillId="5" borderId="3" xfId="0" applyNumberFormat="1" applyFont="1" applyFill="1" applyBorder="1" applyAlignment="1">
      <alignment horizontal="right" vertical="center"/>
    </xf>
    <xf numFmtId="9" fontId="3" fillId="5" borderId="3" xfId="0" applyNumberFormat="1" applyFont="1" applyFill="1" applyBorder="1" applyAlignment="1">
      <alignment horizontal="center" wrapText="1"/>
    </xf>
    <xf numFmtId="0" fontId="3" fillId="5" borderId="22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right"/>
    </xf>
    <xf numFmtId="164" fontId="4" fillId="2" borderId="8" xfId="0" applyNumberFormat="1" applyFont="1" applyFill="1" applyBorder="1" applyAlignment="1">
      <alignment horizontal="right"/>
    </xf>
    <xf numFmtId="0" fontId="4" fillId="2" borderId="8" xfId="0" applyFont="1" applyFill="1" applyBorder="1" applyAlignment="1">
      <alignment horizontal="right"/>
    </xf>
    <xf numFmtId="0" fontId="4" fillId="2" borderId="8" xfId="0" applyFont="1" applyFill="1" applyBorder="1" applyAlignment="1">
      <alignment horizontal="right" vertical="center"/>
    </xf>
    <xf numFmtId="164" fontId="3" fillId="2" borderId="8" xfId="0" applyNumberFormat="1" applyFont="1" applyFill="1" applyBorder="1" applyAlignment="1">
      <alignment horizontal="right" wrapText="1"/>
    </xf>
    <xf numFmtId="164" fontId="4" fillId="2" borderId="8" xfId="0" applyNumberFormat="1" applyFont="1" applyFill="1" applyBorder="1" applyAlignment="1">
      <alignment horizontal="right" vertical="center"/>
    </xf>
    <xf numFmtId="164" fontId="3" fillId="5" borderId="5" xfId="0" applyNumberFormat="1" applyFont="1" applyFill="1" applyBorder="1" applyAlignment="1">
      <alignment horizontal="right" wrapText="1"/>
    </xf>
    <xf numFmtId="0" fontId="3" fillId="5" borderId="5" xfId="0" applyFont="1" applyFill="1" applyBorder="1" applyAlignment="1">
      <alignment horizontal="right" vertical="center"/>
    </xf>
    <xf numFmtId="164" fontId="3" fillId="5" borderId="5" xfId="0" applyNumberFormat="1" applyFont="1" applyFill="1" applyBorder="1" applyAlignment="1">
      <alignment horizontal="right" vertical="center"/>
    </xf>
    <xf numFmtId="9" fontId="3" fillId="5" borderId="5" xfId="0" applyNumberFormat="1" applyFont="1" applyFill="1" applyBorder="1" applyAlignment="1">
      <alignment horizontal="center" wrapText="1"/>
    </xf>
    <xf numFmtId="0" fontId="3" fillId="5" borderId="39" xfId="0" applyFont="1" applyFill="1" applyBorder="1" applyAlignment="1">
      <alignment horizontal="center" wrapText="1"/>
    </xf>
    <xf numFmtId="0" fontId="0" fillId="4" borderId="9" xfId="0" applyFill="1" applyBorder="1"/>
    <xf numFmtId="0" fontId="3" fillId="5" borderId="24" xfId="0" applyFont="1" applyFill="1" applyBorder="1"/>
    <xf numFmtId="0" fontId="3" fillId="5" borderId="4" xfId="0" applyFont="1" applyFill="1" applyBorder="1"/>
    <xf numFmtId="0" fontId="3" fillId="5" borderId="18" xfId="0" applyFont="1" applyFill="1" applyBorder="1"/>
    <xf numFmtId="0" fontId="3" fillId="5" borderId="2" xfId="0" applyFont="1" applyFill="1" applyBorder="1" applyAlignment="1">
      <alignment horizontal="right"/>
    </xf>
    <xf numFmtId="0" fontId="3" fillId="5" borderId="6" xfId="0" applyFont="1" applyFill="1" applyBorder="1" applyAlignment="1">
      <alignment horizontal="right"/>
    </xf>
    <xf numFmtId="0" fontId="3" fillId="5" borderId="11" xfId="0" applyFont="1" applyFill="1" applyBorder="1" applyAlignment="1">
      <alignment horizontal="right"/>
    </xf>
    <xf numFmtId="0" fontId="3" fillId="5" borderId="14" xfId="0" applyFont="1" applyFill="1" applyBorder="1" applyAlignment="1">
      <alignment horizontal="right"/>
    </xf>
    <xf numFmtId="164" fontId="13" fillId="5" borderId="4" xfId="0" applyNumberFormat="1" applyFont="1" applyFill="1" applyBorder="1" applyAlignment="1">
      <alignment horizontal="right" vertical="center" wrapText="1"/>
    </xf>
    <xf numFmtId="164" fontId="13" fillId="5" borderId="18" xfId="0" applyNumberFormat="1" applyFont="1" applyFill="1" applyBorder="1" applyAlignment="1">
      <alignment horizontal="right" vertical="center" wrapText="1"/>
    </xf>
    <xf numFmtId="0" fontId="3" fillId="5" borderId="40" xfId="0" applyFont="1" applyFill="1" applyBorder="1" applyAlignment="1">
      <alignment horizontal="right" vertical="center"/>
    </xf>
    <xf numFmtId="0" fontId="3" fillId="5" borderId="2" xfId="0" applyFont="1" applyFill="1" applyBorder="1" applyAlignment="1">
      <alignment horizontal="right" vertical="center"/>
    </xf>
    <xf numFmtId="0" fontId="3" fillId="5" borderId="6" xfId="0" applyFont="1" applyFill="1" applyBorder="1" applyAlignment="1">
      <alignment horizontal="right" vertical="center"/>
    </xf>
    <xf numFmtId="0" fontId="3" fillId="5" borderId="12" xfId="0" applyFont="1" applyFill="1" applyBorder="1" applyAlignment="1">
      <alignment horizontal="right"/>
    </xf>
    <xf numFmtId="3" fontId="3" fillId="5" borderId="5" xfId="0" applyNumberFormat="1" applyFont="1" applyFill="1" applyBorder="1" applyAlignment="1">
      <alignment horizontal="right" wrapText="1"/>
    </xf>
    <xf numFmtId="3" fontId="3" fillId="5" borderId="1" xfId="0" applyNumberFormat="1" applyFont="1" applyFill="1" applyBorder="1" applyAlignment="1">
      <alignment horizontal="right" wrapText="1"/>
    </xf>
    <xf numFmtId="3" fontId="4" fillId="2" borderId="8" xfId="0" applyNumberFormat="1" applyFont="1" applyFill="1" applyBorder="1" applyAlignment="1">
      <alignment horizontal="right" wrapText="1"/>
    </xf>
    <xf numFmtId="0" fontId="3" fillId="5" borderId="21" xfId="0" applyFont="1" applyFill="1" applyBorder="1" applyAlignment="1">
      <alignment horizontal="right"/>
    </xf>
    <xf numFmtId="164" fontId="3" fillId="5" borderId="35" xfId="0" applyNumberFormat="1" applyFont="1" applyFill="1" applyBorder="1" applyAlignment="1">
      <alignment horizontal="right" wrapText="1"/>
    </xf>
    <xf numFmtId="3" fontId="3" fillId="5" borderId="3" xfId="0" applyNumberFormat="1" applyFont="1" applyFill="1" applyBorder="1" applyAlignment="1">
      <alignment horizontal="right" wrapText="1"/>
    </xf>
    <xf numFmtId="164" fontId="4" fillId="2" borderId="8" xfId="0" applyNumberFormat="1" applyFont="1" applyFill="1" applyBorder="1" applyAlignment="1">
      <alignment horizontal="right" wrapText="1"/>
    </xf>
    <xf numFmtId="0" fontId="3" fillId="2" borderId="31" xfId="0" applyFont="1" applyFill="1" applyBorder="1" applyAlignment="1">
      <alignment horizontal="center"/>
    </xf>
    <xf numFmtId="164" fontId="3" fillId="2" borderId="9" xfId="0" applyNumberFormat="1" applyFont="1" applyFill="1" applyBorder="1" applyAlignment="1">
      <alignment horizontal="right" vertical="center"/>
    </xf>
    <xf numFmtId="3" fontId="4" fillId="0" borderId="5" xfId="0" applyNumberFormat="1" applyFont="1" applyBorder="1" applyAlignment="1">
      <alignment horizontal="right" wrapText="1"/>
    </xf>
    <xf numFmtId="3" fontId="4" fillId="0" borderId="17" xfId="0" applyNumberFormat="1" applyFont="1" applyBorder="1" applyAlignment="1">
      <alignment horizontal="right" wrapText="1"/>
    </xf>
    <xf numFmtId="3" fontId="4" fillId="4" borderId="23" xfId="0" applyNumberFormat="1" applyFont="1" applyFill="1" applyBorder="1" applyAlignment="1">
      <alignment horizontal="right" wrapText="1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0" xfId="0" applyAlignment="1">
      <alignment horizontal="center"/>
    </xf>
    <xf numFmtId="0" fontId="2" fillId="4" borderId="2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  <xf numFmtId="0" fontId="4" fillId="2" borderId="31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38" xfId="0" applyFont="1" applyFill="1" applyBorder="1" applyAlignment="1">
      <alignment horizontal="center" vertical="center" wrapText="1"/>
    </xf>
    <xf numFmtId="0" fontId="2" fillId="4" borderId="41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wrapText="1"/>
    </xf>
    <xf numFmtId="0" fontId="2" fillId="4" borderId="36" xfId="0" applyFont="1" applyFill="1" applyBorder="1" applyAlignment="1">
      <alignment horizontal="center" wrapText="1"/>
    </xf>
    <xf numFmtId="0" fontId="2" fillId="4" borderId="38" xfId="0" applyFont="1" applyFill="1" applyBorder="1" applyAlignment="1">
      <alignment horizontal="center" wrapText="1"/>
    </xf>
    <xf numFmtId="0" fontId="2" fillId="4" borderId="31" xfId="0" applyFont="1" applyFill="1" applyBorder="1" applyAlignment="1">
      <alignment horizontal="center" wrapText="1"/>
    </xf>
    <xf numFmtId="0" fontId="11" fillId="0" borderId="0" xfId="0" applyFont="1" applyAlignment="1">
      <alignment horizontal="center"/>
    </xf>
    <xf numFmtId="0" fontId="4" fillId="0" borderId="27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31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07"/>
  <sheetViews>
    <sheetView tabSelected="1" topLeftCell="H1" workbookViewId="0">
      <selection activeCell="R5" sqref="R5"/>
    </sheetView>
  </sheetViews>
  <sheetFormatPr defaultRowHeight="14.25"/>
  <cols>
    <col min="1" max="1" width="4.25" customWidth="1"/>
    <col min="2" max="2" width="17" customWidth="1"/>
    <col min="3" max="3" width="10.375" customWidth="1"/>
    <col min="4" max="4" width="12" customWidth="1"/>
    <col min="5" max="5" width="6.875" customWidth="1"/>
    <col min="6" max="6" width="10.375" customWidth="1"/>
    <col min="7" max="7" width="8.875" customWidth="1"/>
    <col min="8" max="8" width="12.25" customWidth="1"/>
    <col min="9" max="9" width="8.75" customWidth="1"/>
    <col min="10" max="12" width="11" customWidth="1"/>
    <col min="13" max="13" width="13.375" customWidth="1"/>
    <col min="14" max="14" width="8.625" style="2" customWidth="1"/>
    <col min="15" max="16" width="11.75" customWidth="1"/>
    <col min="18" max="18" width="10.75" bestFit="1" customWidth="1"/>
    <col min="20" max="20" width="10.75" bestFit="1" customWidth="1"/>
  </cols>
  <sheetData>
    <row r="1" spans="1:16" ht="15" thickBot="1">
      <c r="B1" s="170" t="s">
        <v>111</v>
      </c>
      <c r="C1" s="155"/>
      <c r="D1" s="155"/>
      <c r="E1" s="155"/>
    </row>
    <row r="2" spans="1:16" ht="15.75" thickBot="1">
      <c r="A2" s="1"/>
      <c r="B2" s="171" t="s">
        <v>101</v>
      </c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3"/>
      <c r="O2" s="85" t="s">
        <v>15</v>
      </c>
    </row>
    <row r="4" spans="1:16" ht="104.25" customHeight="1">
      <c r="A4" s="160" t="s">
        <v>0</v>
      </c>
      <c r="B4" s="160" t="s">
        <v>1</v>
      </c>
      <c r="C4" s="160" t="s">
        <v>26</v>
      </c>
      <c r="D4" s="4" t="s">
        <v>115</v>
      </c>
      <c r="E4" s="160" t="s">
        <v>9</v>
      </c>
      <c r="F4" s="4" t="s">
        <v>113</v>
      </c>
      <c r="G4" s="160" t="s">
        <v>10</v>
      </c>
      <c r="H4" s="4" t="s">
        <v>114</v>
      </c>
      <c r="I4" s="160" t="s">
        <v>11</v>
      </c>
      <c r="J4" s="4" t="s">
        <v>112</v>
      </c>
      <c r="K4" s="160" t="s">
        <v>27</v>
      </c>
      <c r="L4" s="4" t="s">
        <v>116</v>
      </c>
      <c r="M4" s="160" t="s">
        <v>102</v>
      </c>
      <c r="N4" s="160" t="s">
        <v>12</v>
      </c>
      <c r="O4" s="160" t="s">
        <v>103</v>
      </c>
      <c r="P4" s="160"/>
    </row>
    <row r="5" spans="1:16" ht="48" customHeight="1">
      <c r="A5" s="161"/>
      <c r="B5" s="161"/>
      <c r="C5" s="161"/>
      <c r="D5" s="11">
        <v>0</v>
      </c>
      <c r="E5" s="161"/>
      <c r="F5" s="11">
        <v>0</v>
      </c>
      <c r="G5" s="161"/>
      <c r="H5" s="12">
        <v>0</v>
      </c>
      <c r="I5" s="161"/>
      <c r="J5" s="12">
        <v>0</v>
      </c>
      <c r="K5" s="161"/>
      <c r="L5" s="46">
        <v>0</v>
      </c>
      <c r="M5" s="161"/>
      <c r="N5" s="161"/>
      <c r="O5" s="161"/>
      <c r="P5" s="161"/>
    </row>
    <row r="6" spans="1:16" s="95" customFormat="1" ht="15.75" thickBot="1">
      <c r="A6" s="93">
        <v>1</v>
      </c>
      <c r="B6" s="94">
        <v>2</v>
      </c>
      <c r="C6" s="94">
        <v>3</v>
      </c>
      <c r="D6" s="94">
        <v>4</v>
      </c>
      <c r="E6" s="94">
        <v>5</v>
      </c>
      <c r="F6" s="94">
        <v>6</v>
      </c>
      <c r="G6" s="94">
        <v>7</v>
      </c>
      <c r="H6" s="94">
        <v>8</v>
      </c>
      <c r="I6" s="94">
        <v>9</v>
      </c>
      <c r="J6" s="94">
        <v>10</v>
      </c>
      <c r="K6" s="94">
        <v>11</v>
      </c>
      <c r="L6" s="94">
        <v>12</v>
      </c>
      <c r="M6" s="94">
        <v>13</v>
      </c>
      <c r="N6" s="94">
        <v>14</v>
      </c>
      <c r="O6" s="94">
        <v>15</v>
      </c>
      <c r="P6" s="94"/>
    </row>
    <row r="7" spans="1:16" ht="15.75" thickBot="1">
      <c r="A7" s="49"/>
      <c r="B7" s="162" t="s">
        <v>6</v>
      </c>
      <c r="C7" s="163"/>
      <c r="D7" s="164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5"/>
      <c r="P7" s="127"/>
    </row>
    <row r="8" spans="1:16">
      <c r="A8" s="50">
        <v>1</v>
      </c>
      <c r="B8" s="66" t="s">
        <v>28</v>
      </c>
      <c r="C8" s="72">
        <v>9</v>
      </c>
      <c r="D8" s="135">
        <f>$D$5*C8</f>
        <v>0</v>
      </c>
      <c r="E8" s="76">
        <v>1</v>
      </c>
      <c r="F8" s="77">
        <f>$F$5*E8</f>
        <v>0</v>
      </c>
      <c r="G8" s="76">
        <v>0</v>
      </c>
      <c r="H8" s="77">
        <f>$H$5*G8</f>
        <v>0</v>
      </c>
      <c r="I8" s="86">
        <v>2</v>
      </c>
      <c r="J8" s="77">
        <f>$J$5*I8</f>
        <v>0</v>
      </c>
      <c r="K8" s="76">
        <v>0</v>
      </c>
      <c r="L8" s="77">
        <f>$L$5*K8</f>
        <v>0</v>
      </c>
      <c r="M8" s="96">
        <f>D8+F8+H8+J8+L8</f>
        <v>0</v>
      </c>
      <c r="N8" s="97">
        <v>0.23</v>
      </c>
      <c r="O8" s="55">
        <f>ROUND(M8*N8+M8,2)</f>
        <v>0</v>
      </c>
      <c r="P8" s="52"/>
    </row>
    <row r="9" spans="1:16">
      <c r="A9" s="51">
        <v>2</v>
      </c>
      <c r="B9" s="67" t="s">
        <v>29</v>
      </c>
      <c r="C9" s="73">
        <v>7</v>
      </c>
      <c r="D9" s="135">
        <f t="shared" ref="D9:D72" si="0">$D$5*C9</f>
        <v>0</v>
      </c>
      <c r="E9" s="78">
        <v>0</v>
      </c>
      <c r="F9" s="79">
        <f t="shared" ref="F9:F72" si="1">$F$5*E9</f>
        <v>0</v>
      </c>
      <c r="G9" s="78">
        <v>0</v>
      </c>
      <c r="H9" s="79">
        <f t="shared" ref="H9:H72" si="2">$H$5*G9</f>
        <v>0</v>
      </c>
      <c r="I9" s="87">
        <v>1</v>
      </c>
      <c r="J9" s="79">
        <f t="shared" ref="J9:J72" si="3">$J$5*I9</f>
        <v>0</v>
      </c>
      <c r="K9" s="78">
        <v>0</v>
      </c>
      <c r="L9" s="79">
        <f t="shared" ref="L9:L72" si="4">$L$5*K9</f>
        <v>0</v>
      </c>
      <c r="M9" s="96">
        <f t="shared" ref="M9:M72" si="5">D9+F9+H9+J9+L9</f>
        <v>0</v>
      </c>
      <c r="N9" s="98">
        <v>0.23</v>
      </c>
      <c r="O9" s="55">
        <f t="shared" ref="O9:O72" si="6">ROUND(M9*N9+M9,2)</f>
        <v>0</v>
      </c>
      <c r="P9" s="53"/>
    </row>
    <row r="10" spans="1:16">
      <c r="A10" s="51">
        <v>3</v>
      </c>
      <c r="B10" s="67" t="s">
        <v>25</v>
      </c>
      <c r="C10" s="73">
        <v>4</v>
      </c>
      <c r="D10" s="135">
        <f t="shared" si="0"/>
        <v>0</v>
      </c>
      <c r="E10" s="78">
        <v>1</v>
      </c>
      <c r="F10" s="79">
        <f t="shared" si="1"/>
        <v>0</v>
      </c>
      <c r="G10" s="78">
        <v>1</v>
      </c>
      <c r="H10" s="79">
        <f t="shared" si="2"/>
        <v>0</v>
      </c>
      <c r="I10" s="87">
        <v>2</v>
      </c>
      <c r="J10" s="79">
        <f t="shared" si="3"/>
        <v>0</v>
      </c>
      <c r="K10" s="78">
        <v>0</v>
      </c>
      <c r="L10" s="79">
        <f t="shared" si="4"/>
        <v>0</v>
      </c>
      <c r="M10" s="96">
        <f t="shared" si="5"/>
        <v>0</v>
      </c>
      <c r="N10" s="98">
        <v>0.23</v>
      </c>
      <c r="O10" s="55">
        <f t="shared" si="6"/>
        <v>0</v>
      </c>
      <c r="P10" s="53"/>
    </row>
    <row r="11" spans="1:16">
      <c r="A11" s="51">
        <v>4</v>
      </c>
      <c r="B11" s="67" t="s">
        <v>30</v>
      </c>
      <c r="C11" s="73">
        <v>10</v>
      </c>
      <c r="D11" s="135">
        <f t="shared" si="0"/>
        <v>0</v>
      </c>
      <c r="E11" s="78">
        <v>1</v>
      </c>
      <c r="F11" s="79">
        <f t="shared" si="1"/>
        <v>0</v>
      </c>
      <c r="G11" s="78">
        <v>0</v>
      </c>
      <c r="H11" s="79">
        <f t="shared" si="2"/>
        <v>0</v>
      </c>
      <c r="I11" s="87">
        <v>1</v>
      </c>
      <c r="J11" s="79">
        <f t="shared" si="3"/>
        <v>0</v>
      </c>
      <c r="K11" s="78">
        <v>0</v>
      </c>
      <c r="L11" s="79">
        <f t="shared" si="4"/>
        <v>0</v>
      </c>
      <c r="M11" s="96">
        <f t="shared" si="5"/>
        <v>0</v>
      </c>
      <c r="N11" s="98">
        <v>0.23</v>
      </c>
      <c r="O11" s="55">
        <f t="shared" si="6"/>
        <v>0</v>
      </c>
      <c r="P11" s="53"/>
    </row>
    <row r="12" spans="1:16">
      <c r="A12" s="51">
        <v>5</v>
      </c>
      <c r="B12" s="67" t="s">
        <v>31</v>
      </c>
      <c r="C12" s="73">
        <v>9</v>
      </c>
      <c r="D12" s="135">
        <f t="shared" si="0"/>
        <v>0</v>
      </c>
      <c r="E12" s="78">
        <v>1</v>
      </c>
      <c r="F12" s="79">
        <f t="shared" si="1"/>
        <v>0</v>
      </c>
      <c r="G12" s="78">
        <v>1</v>
      </c>
      <c r="H12" s="79">
        <f t="shared" si="2"/>
        <v>0</v>
      </c>
      <c r="I12" s="87">
        <v>1</v>
      </c>
      <c r="J12" s="79">
        <f t="shared" si="3"/>
        <v>0</v>
      </c>
      <c r="K12" s="78">
        <v>0</v>
      </c>
      <c r="L12" s="79">
        <f t="shared" si="4"/>
        <v>0</v>
      </c>
      <c r="M12" s="96">
        <f t="shared" si="5"/>
        <v>0</v>
      </c>
      <c r="N12" s="98">
        <v>0.23</v>
      </c>
      <c r="O12" s="55">
        <f t="shared" si="6"/>
        <v>0</v>
      </c>
      <c r="P12" s="53"/>
    </row>
    <row r="13" spans="1:16" ht="15" thickBot="1">
      <c r="A13" s="51">
        <v>6</v>
      </c>
      <c r="B13" s="67" t="s">
        <v>32</v>
      </c>
      <c r="C13" s="73">
        <v>10</v>
      </c>
      <c r="D13" s="135">
        <f t="shared" si="0"/>
        <v>0</v>
      </c>
      <c r="E13" s="78">
        <v>1</v>
      </c>
      <c r="F13" s="79">
        <f t="shared" si="1"/>
        <v>0</v>
      </c>
      <c r="G13" s="78">
        <v>3</v>
      </c>
      <c r="H13" s="79">
        <f t="shared" si="2"/>
        <v>0</v>
      </c>
      <c r="I13" s="88">
        <v>1</v>
      </c>
      <c r="J13" s="79">
        <f t="shared" si="3"/>
        <v>0</v>
      </c>
      <c r="K13" s="78">
        <v>0</v>
      </c>
      <c r="L13" s="79">
        <f t="shared" si="4"/>
        <v>0</v>
      </c>
      <c r="M13" s="96">
        <f t="shared" si="5"/>
        <v>0</v>
      </c>
      <c r="N13" s="98">
        <v>0.23</v>
      </c>
      <c r="O13" s="55">
        <f t="shared" si="6"/>
        <v>0</v>
      </c>
      <c r="P13" s="53"/>
    </row>
    <row r="14" spans="1:16" ht="15" thickBot="1">
      <c r="A14" s="51">
        <v>7</v>
      </c>
      <c r="B14" s="67" t="s">
        <v>33</v>
      </c>
      <c r="C14" s="73">
        <v>0</v>
      </c>
      <c r="D14" s="135">
        <f t="shared" si="0"/>
        <v>0</v>
      </c>
      <c r="E14" s="78">
        <v>1</v>
      </c>
      <c r="F14" s="79">
        <f t="shared" si="1"/>
        <v>0</v>
      </c>
      <c r="G14" s="78">
        <v>6</v>
      </c>
      <c r="H14" s="79">
        <f t="shared" si="2"/>
        <v>0</v>
      </c>
      <c r="I14" s="54">
        <v>1</v>
      </c>
      <c r="J14" s="79">
        <f t="shared" si="3"/>
        <v>0</v>
      </c>
      <c r="K14" s="78">
        <v>0</v>
      </c>
      <c r="L14" s="79">
        <f t="shared" si="4"/>
        <v>0</v>
      </c>
      <c r="M14" s="96">
        <f t="shared" si="5"/>
        <v>0</v>
      </c>
      <c r="N14" s="98">
        <v>0.23</v>
      </c>
      <c r="O14" s="55">
        <f t="shared" si="6"/>
        <v>0</v>
      </c>
      <c r="P14" s="53"/>
    </row>
    <row r="15" spans="1:16">
      <c r="A15" s="51">
        <v>8</v>
      </c>
      <c r="B15" s="67" t="s">
        <v>34</v>
      </c>
      <c r="C15" s="73">
        <v>18</v>
      </c>
      <c r="D15" s="135">
        <f t="shared" si="0"/>
        <v>0</v>
      </c>
      <c r="E15" s="78">
        <v>2</v>
      </c>
      <c r="F15" s="79">
        <f t="shared" si="1"/>
        <v>0</v>
      </c>
      <c r="G15" s="78">
        <v>3</v>
      </c>
      <c r="H15" s="79">
        <f t="shared" si="2"/>
        <v>0</v>
      </c>
      <c r="I15" s="89">
        <v>2</v>
      </c>
      <c r="J15" s="79">
        <f t="shared" si="3"/>
        <v>0</v>
      </c>
      <c r="K15" s="78">
        <v>0</v>
      </c>
      <c r="L15" s="79">
        <f t="shared" si="4"/>
        <v>0</v>
      </c>
      <c r="M15" s="96">
        <f t="shared" si="5"/>
        <v>0</v>
      </c>
      <c r="N15" s="98">
        <v>0.23</v>
      </c>
      <c r="O15" s="55">
        <f t="shared" si="6"/>
        <v>0</v>
      </c>
      <c r="P15" s="53"/>
    </row>
    <row r="16" spans="1:16">
      <c r="A16" s="51">
        <v>9</v>
      </c>
      <c r="B16" s="67" t="s">
        <v>35</v>
      </c>
      <c r="C16" s="73">
        <v>24</v>
      </c>
      <c r="D16" s="135">
        <f t="shared" si="0"/>
        <v>0</v>
      </c>
      <c r="E16" s="78">
        <v>2</v>
      </c>
      <c r="F16" s="79">
        <f t="shared" si="1"/>
        <v>0</v>
      </c>
      <c r="G16" s="78">
        <v>0</v>
      </c>
      <c r="H16" s="79">
        <f t="shared" si="2"/>
        <v>0</v>
      </c>
      <c r="I16" s="87">
        <v>2</v>
      </c>
      <c r="J16" s="79">
        <f t="shared" si="3"/>
        <v>0</v>
      </c>
      <c r="K16" s="78">
        <v>0</v>
      </c>
      <c r="L16" s="79">
        <f t="shared" si="4"/>
        <v>0</v>
      </c>
      <c r="M16" s="96">
        <f t="shared" si="5"/>
        <v>0</v>
      </c>
      <c r="N16" s="98">
        <v>0.23</v>
      </c>
      <c r="O16" s="55">
        <f t="shared" si="6"/>
        <v>0</v>
      </c>
      <c r="P16" s="53"/>
    </row>
    <row r="17" spans="1:16">
      <c r="A17" s="51">
        <v>10</v>
      </c>
      <c r="B17" s="67" t="s">
        <v>36</v>
      </c>
      <c r="C17" s="73">
        <v>7</v>
      </c>
      <c r="D17" s="135">
        <f t="shared" si="0"/>
        <v>0</v>
      </c>
      <c r="E17" s="78">
        <v>1</v>
      </c>
      <c r="F17" s="79">
        <f t="shared" si="1"/>
        <v>0</v>
      </c>
      <c r="G17" s="78">
        <v>0</v>
      </c>
      <c r="H17" s="79">
        <f t="shared" si="2"/>
        <v>0</v>
      </c>
      <c r="I17" s="87">
        <v>1</v>
      </c>
      <c r="J17" s="79">
        <f t="shared" si="3"/>
        <v>0</v>
      </c>
      <c r="K17" s="78">
        <v>0</v>
      </c>
      <c r="L17" s="79">
        <f t="shared" si="4"/>
        <v>0</v>
      </c>
      <c r="M17" s="96">
        <f t="shared" si="5"/>
        <v>0</v>
      </c>
      <c r="N17" s="97">
        <v>0.23</v>
      </c>
      <c r="O17" s="55">
        <f t="shared" si="6"/>
        <v>0</v>
      </c>
      <c r="P17" s="53"/>
    </row>
    <row r="18" spans="1:16">
      <c r="A18" s="51">
        <v>11</v>
      </c>
      <c r="B18" s="67" t="s">
        <v>37</v>
      </c>
      <c r="C18" s="73">
        <v>10</v>
      </c>
      <c r="D18" s="135">
        <f t="shared" si="0"/>
        <v>0</v>
      </c>
      <c r="E18" s="78">
        <v>1</v>
      </c>
      <c r="F18" s="79">
        <f t="shared" si="1"/>
        <v>0</v>
      </c>
      <c r="G18" s="78">
        <v>2</v>
      </c>
      <c r="H18" s="79">
        <f t="shared" si="2"/>
        <v>0</v>
      </c>
      <c r="I18" s="87">
        <v>1</v>
      </c>
      <c r="J18" s="79">
        <f t="shared" si="3"/>
        <v>0</v>
      </c>
      <c r="K18" s="78">
        <v>0</v>
      </c>
      <c r="L18" s="79">
        <f t="shared" si="4"/>
        <v>0</v>
      </c>
      <c r="M18" s="96">
        <f t="shared" si="5"/>
        <v>0</v>
      </c>
      <c r="N18" s="98">
        <v>0.23</v>
      </c>
      <c r="O18" s="55">
        <f t="shared" si="6"/>
        <v>0</v>
      </c>
      <c r="P18" s="53"/>
    </row>
    <row r="19" spans="1:16">
      <c r="A19" s="51">
        <v>12</v>
      </c>
      <c r="B19" s="67" t="s">
        <v>38</v>
      </c>
      <c r="C19" s="73">
        <v>8</v>
      </c>
      <c r="D19" s="135">
        <f t="shared" si="0"/>
        <v>0</v>
      </c>
      <c r="E19" s="78">
        <v>1</v>
      </c>
      <c r="F19" s="79">
        <f t="shared" si="1"/>
        <v>0</v>
      </c>
      <c r="G19" s="78">
        <v>6</v>
      </c>
      <c r="H19" s="79">
        <f t="shared" si="2"/>
        <v>0</v>
      </c>
      <c r="I19" s="87">
        <v>2</v>
      </c>
      <c r="J19" s="79">
        <f t="shared" si="3"/>
        <v>0</v>
      </c>
      <c r="K19" s="78">
        <v>0</v>
      </c>
      <c r="L19" s="79">
        <f t="shared" si="4"/>
        <v>0</v>
      </c>
      <c r="M19" s="96">
        <f t="shared" si="5"/>
        <v>0</v>
      </c>
      <c r="N19" s="98">
        <v>0.23</v>
      </c>
      <c r="O19" s="55">
        <f t="shared" si="6"/>
        <v>0</v>
      </c>
      <c r="P19" s="53"/>
    </row>
    <row r="20" spans="1:16">
      <c r="A20" s="51">
        <v>13</v>
      </c>
      <c r="B20" s="67" t="s">
        <v>39</v>
      </c>
      <c r="C20" s="73">
        <v>8</v>
      </c>
      <c r="D20" s="135">
        <f t="shared" si="0"/>
        <v>0</v>
      </c>
      <c r="E20" s="78">
        <v>1</v>
      </c>
      <c r="F20" s="79">
        <f t="shared" si="1"/>
        <v>0</v>
      </c>
      <c r="G20" s="78">
        <v>1</v>
      </c>
      <c r="H20" s="79">
        <f t="shared" si="2"/>
        <v>0</v>
      </c>
      <c r="I20" s="87">
        <v>1</v>
      </c>
      <c r="J20" s="79">
        <f t="shared" si="3"/>
        <v>0</v>
      </c>
      <c r="K20" s="78">
        <v>0</v>
      </c>
      <c r="L20" s="79">
        <f t="shared" si="4"/>
        <v>0</v>
      </c>
      <c r="M20" s="96">
        <f t="shared" si="5"/>
        <v>0</v>
      </c>
      <c r="N20" s="98">
        <v>0.23</v>
      </c>
      <c r="O20" s="55">
        <f t="shared" si="6"/>
        <v>0</v>
      </c>
      <c r="P20" s="53"/>
    </row>
    <row r="21" spans="1:16">
      <c r="A21" s="51">
        <v>14</v>
      </c>
      <c r="B21" s="67" t="s">
        <v>40</v>
      </c>
      <c r="C21" s="73">
        <v>18</v>
      </c>
      <c r="D21" s="135">
        <f t="shared" si="0"/>
        <v>0</v>
      </c>
      <c r="E21" s="78">
        <v>2</v>
      </c>
      <c r="F21" s="79">
        <f t="shared" si="1"/>
        <v>0</v>
      </c>
      <c r="G21" s="78">
        <v>0</v>
      </c>
      <c r="H21" s="79">
        <f t="shared" si="2"/>
        <v>0</v>
      </c>
      <c r="I21" s="87">
        <v>2</v>
      </c>
      <c r="J21" s="79">
        <f t="shared" si="3"/>
        <v>0</v>
      </c>
      <c r="K21" s="78">
        <v>0</v>
      </c>
      <c r="L21" s="79">
        <f t="shared" si="4"/>
        <v>0</v>
      </c>
      <c r="M21" s="96">
        <f t="shared" si="5"/>
        <v>0</v>
      </c>
      <c r="N21" s="98">
        <v>0.23</v>
      </c>
      <c r="O21" s="55">
        <f t="shared" si="6"/>
        <v>0</v>
      </c>
      <c r="P21" s="53"/>
    </row>
    <row r="22" spans="1:16">
      <c r="A22" s="51">
        <v>15</v>
      </c>
      <c r="B22" s="67" t="s">
        <v>41</v>
      </c>
      <c r="C22" s="73">
        <v>8</v>
      </c>
      <c r="D22" s="135">
        <f t="shared" si="0"/>
        <v>0</v>
      </c>
      <c r="E22" s="78">
        <v>1</v>
      </c>
      <c r="F22" s="79">
        <f t="shared" si="1"/>
        <v>0</v>
      </c>
      <c r="G22" s="78">
        <v>0</v>
      </c>
      <c r="H22" s="79">
        <f t="shared" si="2"/>
        <v>0</v>
      </c>
      <c r="I22" s="87">
        <v>1</v>
      </c>
      <c r="J22" s="79">
        <f t="shared" si="3"/>
        <v>0</v>
      </c>
      <c r="K22" s="78">
        <v>0</v>
      </c>
      <c r="L22" s="79">
        <f t="shared" si="4"/>
        <v>0</v>
      </c>
      <c r="M22" s="96">
        <f t="shared" si="5"/>
        <v>0</v>
      </c>
      <c r="N22" s="98">
        <v>0.23</v>
      </c>
      <c r="O22" s="55">
        <f t="shared" si="6"/>
        <v>0</v>
      </c>
      <c r="P22" s="53"/>
    </row>
    <row r="23" spans="1:16">
      <c r="A23" s="51">
        <v>16</v>
      </c>
      <c r="B23" s="67" t="s">
        <v>42</v>
      </c>
      <c r="C23" s="73">
        <v>10</v>
      </c>
      <c r="D23" s="135">
        <f t="shared" si="0"/>
        <v>0</v>
      </c>
      <c r="E23" s="78">
        <v>1</v>
      </c>
      <c r="F23" s="79">
        <f t="shared" si="1"/>
        <v>0</v>
      </c>
      <c r="G23" s="78">
        <v>1</v>
      </c>
      <c r="H23" s="79">
        <f t="shared" si="2"/>
        <v>0</v>
      </c>
      <c r="I23" s="87">
        <v>2</v>
      </c>
      <c r="J23" s="79">
        <f t="shared" si="3"/>
        <v>0</v>
      </c>
      <c r="K23" s="78">
        <v>0</v>
      </c>
      <c r="L23" s="79">
        <f t="shared" si="4"/>
        <v>0</v>
      </c>
      <c r="M23" s="96">
        <f t="shared" si="5"/>
        <v>0</v>
      </c>
      <c r="N23" s="98">
        <v>0.23</v>
      </c>
      <c r="O23" s="55">
        <f t="shared" si="6"/>
        <v>0</v>
      </c>
      <c r="P23" s="53"/>
    </row>
    <row r="24" spans="1:16">
      <c r="A24" s="51">
        <v>17</v>
      </c>
      <c r="B24" s="67" t="s">
        <v>43</v>
      </c>
      <c r="C24" s="73">
        <v>19</v>
      </c>
      <c r="D24" s="135">
        <f t="shared" si="0"/>
        <v>0</v>
      </c>
      <c r="E24" s="78">
        <v>2</v>
      </c>
      <c r="F24" s="79">
        <f t="shared" si="1"/>
        <v>0</v>
      </c>
      <c r="G24" s="78">
        <v>1</v>
      </c>
      <c r="H24" s="79">
        <f t="shared" si="2"/>
        <v>0</v>
      </c>
      <c r="I24" s="87">
        <v>2</v>
      </c>
      <c r="J24" s="79">
        <f t="shared" si="3"/>
        <v>0</v>
      </c>
      <c r="K24" s="78">
        <v>0</v>
      </c>
      <c r="L24" s="79">
        <f t="shared" si="4"/>
        <v>0</v>
      </c>
      <c r="M24" s="96">
        <f t="shared" si="5"/>
        <v>0</v>
      </c>
      <c r="N24" s="98">
        <v>0.23</v>
      </c>
      <c r="O24" s="55">
        <f t="shared" si="6"/>
        <v>0</v>
      </c>
      <c r="P24" s="53"/>
    </row>
    <row r="25" spans="1:16">
      <c r="A25" s="51">
        <v>18</v>
      </c>
      <c r="B25" s="67" t="s">
        <v>44</v>
      </c>
      <c r="C25" s="73">
        <v>5</v>
      </c>
      <c r="D25" s="135">
        <f t="shared" si="0"/>
        <v>0</v>
      </c>
      <c r="E25" s="78">
        <v>1</v>
      </c>
      <c r="F25" s="79">
        <f t="shared" si="1"/>
        <v>0</v>
      </c>
      <c r="G25" s="78">
        <v>0</v>
      </c>
      <c r="H25" s="79">
        <f t="shared" si="2"/>
        <v>0</v>
      </c>
      <c r="I25" s="87">
        <v>1</v>
      </c>
      <c r="J25" s="79">
        <f t="shared" si="3"/>
        <v>0</v>
      </c>
      <c r="K25" s="78">
        <v>0</v>
      </c>
      <c r="L25" s="79">
        <f t="shared" si="4"/>
        <v>0</v>
      </c>
      <c r="M25" s="96">
        <f t="shared" si="5"/>
        <v>0</v>
      </c>
      <c r="N25" s="98">
        <v>0.23</v>
      </c>
      <c r="O25" s="55">
        <f t="shared" si="6"/>
        <v>0</v>
      </c>
      <c r="P25" s="53"/>
    </row>
    <row r="26" spans="1:16">
      <c r="A26" s="51">
        <v>19</v>
      </c>
      <c r="B26" s="67" t="s">
        <v>45</v>
      </c>
      <c r="C26" s="73">
        <v>6</v>
      </c>
      <c r="D26" s="135">
        <f t="shared" si="0"/>
        <v>0</v>
      </c>
      <c r="E26" s="78">
        <v>1</v>
      </c>
      <c r="F26" s="79">
        <f t="shared" si="1"/>
        <v>0</v>
      </c>
      <c r="G26" s="78">
        <v>0</v>
      </c>
      <c r="H26" s="79">
        <f t="shared" si="2"/>
        <v>0</v>
      </c>
      <c r="I26" s="87">
        <v>1</v>
      </c>
      <c r="J26" s="79">
        <f t="shared" si="3"/>
        <v>0</v>
      </c>
      <c r="K26" s="78">
        <v>0</v>
      </c>
      <c r="L26" s="79">
        <f t="shared" si="4"/>
        <v>0</v>
      </c>
      <c r="M26" s="96">
        <f t="shared" si="5"/>
        <v>0</v>
      </c>
      <c r="N26" s="97">
        <v>0.23</v>
      </c>
      <c r="O26" s="55">
        <f t="shared" si="6"/>
        <v>0</v>
      </c>
      <c r="P26" s="53"/>
    </row>
    <row r="27" spans="1:16">
      <c r="A27" s="51">
        <v>20</v>
      </c>
      <c r="B27" s="67" t="s">
        <v>46</v>
      </c>
      <c r="C27" s="73">
        <v>13</v>
      </c>
      <c r="D27" s="135">
        <f t="shared" si="0"/>
        <v>0</v>
      </c>
      <c r="E27" s="78">
        <v>1</v>
      </c>
      <c r="F27" s="79">
        <f t="shared" si="1"/>
        <v>0</v>
      </c>
      <c r="G27" s="78">
        <v>0</v>
      </c>
      <c r="H27" s="79">
        <f t="shared" si="2"/>
        <v>0</v>
      </c>
      <c r="I27" s="87">
        <v>2</v>
      </c>
      <c r="J27" s="79">
        <f t="shared" si="3"/>
        <v>0</v>
      </c>
      <c r="K27" s="78">
        <v>0</v>
      </c>
      <c r="L27" s="79">
        <f t="shared" si="4"/>
        <v>0</v>
      </c>
      <c r="M27" s="96">
        <f t="shared" si="5"/>
        <v>0</v>
      </c>
      <c r="N27" s="98">
        <v>0.23</v>
      </c>
      <c r="O27" s="55">
        <f t="shared" si="6"/>
        <v>0</v>
      </c>
      <c r="P27" s="53"/>
    </row>
    <row r="28" spans="1:16">
      <c r="A28" s="51">
        <v>21</v>
      </c>
      <c r="B28" s="67" t="s">
        <v>47</v>
      </c>
      <c r="C28" s="73">
        <v>8</v>
      </c>
      <c r="D28" s="135">
        <f t="shared" si="0"/>
        <v>0</v>
      </c>
      <c r="E28" s="78">
        <v>1</v>
      </c>
      <c r="F28" s="79">
        <f t="shared" si="1"/>
        <v>0</v>
      </c>
      <c r="G28" s="78">
        <v>0</v>
      </c>
      <c r="H28" s="79">
        <f t="shared" si="2"/>
        <v>0</v>
      </c>
      <c r="I28" s="87">
        <v>1</v>
      </c>
      <c r="J28" s="79">
        <f t="shared" si="3"/>
        <v>0</v>
      </c>
      <c r="K28" s="78">
        <v>0</v>
      </c>
      <c r="L28" s="79">
        <f t="shared" si="4"/>
        <v>0</v>
      </c>
      <c r="M28" s="96">
        <f t="shared" si="5"/>
        <v>0</v>
      </c>
      <c r="N28" s="98">
        <v>0.23</v>
      </c>
      <c r="O28" s="55">
        <f t="shared" si="6"/>
        <v>0</v>
      </c>
      <c r="P28" s="53"/>
    </row>
    <row r="29" spans="1:16">
      <c r="A29" s="51">
        <v>22</v>
      </c>
      <c r="B29" s="67" t="s">
        <v>48</v>
      </c>
      <c r="C29" s="73">
        <v>6</v>
      </c>
      <c r="D29" s="135">
        <f t="shared" si="0"/>
        <v>0</v>
      </c>
      <c r="E29" s="78">
        <v>1</v>
      </c>
      <c r="F29" s="79">
        <f t="shared" si="1"/>
        <v>0</v>
      </c>
      <c r="G29" s="78">
        <v>0</v>
      </c>
      <c r="H29" s="79">
        <f t="shared" si="2"/>
        <v>0</v>
      </c>
      <c r="I29" s="87">
        <v>1</v>
      </c>
      <c r="J29" s="79">
        <f t="shared" si="3"/>
        <v>0</v>
      </c>
      <c r="K29" s="78">
        <v>0</v>
      </c>
      <c r="L29" s="79">
        <f t="shared" si="4"/>
        <v>0</v>
      </c>
      <c r="M29" s="96">
        <f t="shared" si="5"/>
        <v>0</v>
      </c>
      <c r="N29" s="98">
        <v>0.23</v>
      </c>
      <c r="O29" s="55">
        <f t="shared" si="6"/>
        <v>0</v>
      </c>
      <c r="P29" s="53"/>
    </row>
    <row r="30" spans="1:16">
      <c r="A30" s="51">
        <v>23</v>
      </c>
      <c r="B30" s="67" t="s">
        <v>49</v>
      </c>
      <c r="C30" s="73">
        <v>13</v>
      </c>
      <c r="D30" s="135">
        <f t="shared" si="0"/>
        <v>0</v>
      </c>
      <c r="E30" s="78">
        <v>2</v>
      </c>
      <c r="F30" s="79">
        <f t="shared" si="1"/>
        <v>0</v>
      </c>
      <c r="G30" s="78">
        <v>0</v>
      </c>
      <c r="H30" s="79">
        <f t="shared" si="2"/>
        <v>0</v>
      </c>
      <c r="I30" s="87">
        <v>2</v>
      </c>
      <c r="J30" s="79">
        <f t="shared" si="3"/>
        <v>0</v>
      </c>
      <c r="K30" s="78">
        <v>0</v>
      </c>
      <c r="L30" s="79">
        <f t="shared" si="4"/>
        <v>0</v>
      </c>
      <c r="M30" s="96">
        <f t="shared" si="5"/>
        <v>0</v>
      </c>
      <c r="N30" s="98">
        <v>0.23</v>
      </c>
      <c r="O30" s="55">
        <f t="shared" si="6"/>
        <v>0</v>
      </c>
      <c r="P30" s="53"/>
    </row>
    <row r="31" spans="1:16">
      <c r="A31" s="51">
        <v>24</v>
      </c>
      <c r="B31" s="67" t="s">
        <v>50</v>
      </c>
      <c r="C31" s="73">
        <v>12</v>
      </c>
      <c r="D31" s="135">
        <f t="shared" si="0"/>
        <v>0</v>
      </c>
      <c r="E31" s="78">
        <v>1</v>
      </c>
      <c r="F31" s="79">
        <f t="shared" si="1"/>
        <v>0</v>
      </c>
      <c r="G31" s="78">
        <v>0</v>
      </c>
      <c r="H31" s="79">
        <f t="shared" si="2"/>
        <v>0</v>
      </c>
      <c r="I31" s="87">
        <v>1</v>
      </c>
      <c r="J31" s="79">
        <f t="shared" si="3"/>
        <v>0</v>
      </c>
      <c r="K31" s="78">
        <v>0</v>
      </c>
      <c r="L31" s="79">
        <f t="shared" si="4"/>
        <v>0</v>
      </c>
      <c r="M31" s="96">
        <f t="shared" si="5"/>
        <v>0</v>
      </c>
      <c r="N31" s="98">
        <v>0.23</v>
      </c>
      <c r="O31" s="55">
        <f t="shared" si="6"/>
        <v>0</v>
      </c>
      <c r="P31" s="53"/>
    </row>
    <row r="32" spans="1:16">
      <c r="A32" s="51">
        <v>25</v>
      </c>
      <c r="B32" s="67" t="s">
        <v>51</v>
      </c>
      <c r="C32" s="73">
        <v>22</v>
      </c>
      <c r="D32" s="135">
        <f t="shared" si="0"/>
        <v>0</v>
      </c>
      <c r="E32" s="78">
        <v>2</v>
      </c>
      <c r="F32" s="79">
        <f t="shared" si="1"/>
        <v>0</v>
      </c>
      <c r="G32" s="78">
        <v>1</v>
      </c>
      <c r="H32" s="79">
        <f t="shared" si="2"/>
        <v>0</v>
      </c>
      <c r="I32" s="87">
        <v>2</v>
      </c>
      <c r="J32" s="79">
        <f t="shared" si="3"/>
        <v>0</v>
      </c>
      <c r="K32" s="78">
        <v>0</v>
      </c>
      <c r="L32" s="79">
        <f t="shared" si="4"/>
        <v>0</v>
      </c>
      <c r="M32" s="96">
        <f t="shared" si="5"/>
        <v>0</v>
      </c>
      <c r="N32" s="56">
        <v>0.23</v>
      </c>
      <c r="O32" s="55">
        <f t="shared" si="6"/>
        <v>0</v>
      </c>
      <c r="P32" s="53"/>
    </row>
    <row r="33" spans="1:16">
      <c r="A33" s="51">
        <v>26</v>
      </c>
      <c r="B33" s="67" t="s">
        <v>52</v>
      </c>
      <c r="C33" s="73">
        <v>0</v>
      </c>
      <c r="D33" s="135">
        <f t="shared" si="0"/>
        <v>0</v>
      </c>
      <c r="E33" s="78">
        <v>0</v>
      </c>
      <c r="F33" s="79">
        <f t="shared" si="1"/>
        <v>0</v>
      </c>
      <c r="G33" s="78">
        <v>3</v>
      </c>
      <c r="H33" s="79">
        <f t="shared" si="2"/>
        <v>0</v>
      </c>
      <c r="I33" s="87">
        <v>2</v>
      </c>
      <c r="J33" s="79">
        <f t="shared" si="3"/>
        <v>0</v>
      </c>
      <c r="K33" s="78">
        <v>0</v>
      </c>
      <c r="L33" s="79">
        <f t="shared" si="4"/>
        <v>0</v>
      </c>
      <c r="M33" s="96">
        <f t="shared" si="5"/>
        <v>0</v>
      </c>
      <c r="N33" s="59">
        <v>0.23</v>
      </c>
      <c r="O33" s="55">
        <f t="shared" si="6"/>
        <v>0</v>
      </c>
      <c r="P33" s="53"/>
    </row>
    <row r="34" spans="1:16">
      <c r="A34" s="51">
        <v>27</v>
      </c>
      <c r="B34" s="67" t="s">
        <v>53</v>
      </c>
      <c r="C34" s="73">
        <v>6</v>
      </c>
      <c r="D34" s="135">
        <f t="shared" si="0"/>
        <v>0</v>
      </c>
      <c r="E34" s="78">
        <v>1</v>
      </c>
      <c r="F34" s="79">
        <f t="shared" si="1"/>
        <v>0</v>
      </c>
      <c r="G34" s="78">
        <v>0</v>
      </c>
      <c r="H34" s="79">
        <f t="shared" si="2"/>
        <v>0</v>
      </c>
      <c r="I34" s="87">
        <v>2</v>
      </c>
      <c r="J34" s="79">
        <f t="shared" si="3"/>
        <v>0</v>
      </c>
      <c r="K34" s="78">
        <v>0</v>
      </c>
      <c r="L34" s="79">
        <f t="shared" si="4"/>
        <v>0</v>
      </c>
      <c r="M34" s="96">
        <f t="shared" si="5"/>
        <v>0</v>
      </c>
      <c r="N34" s="59">
        <v>0.23</v>
      </c>
      <c r="O34" s="55">
        <f t="shared" si="6"/>
        <v>0</v>
      </c>
      <c r="P34" s="53"/>
    </row>
    <row r="35" spans="1:16">
      <c r="A35" s="51">
        <v>28</v>
      </c>
      <c r="B35" s="67" t="s">
        <v>54</v>
      </c>
      <c r="C35" s="73">
        <v>12</v>
      </c>
      <c r="D35" s="135">
        <f t="shared" si="0"/>
        <v>0</v>
      </c>
      <c r="E35" s="78">
        <v>1</v>
      </c>
      <c r="F35" s="79">
        <f t="shared" si="1"/>
        <v>0</v>
      </c>
      <c r="G35" s="78">
        <v>0</v>
      </c>
      <c r="H35" s="79">
        <f t="shared" si="2"/>
        <v>0</v>
      </c>
      <c r="I35" s="87">
        <v>1</v>
      </c>
      <c r="J35" s="79">
        <f t="shared" si="3"/>
        <v>0</v>
      </c>
      <c r="K35" s="78">
        <v>0</v>
      </c>
      <c r="L35" s="79">
        <f t="shared" si="4"/>
        <v>0</v>
      </c>
      <c r="M35" s="96">
        <f t="shared" si="5"/>
        <v>0</v>
      </c>
      <c r="N35" s="59">
        <v>0.23</v>
      </c>
      <c r="O35" s="55">
        <f t="shared" si="6"/>
        <v>0</v>
      </c>
      <c r="P35" s="53"/>
    </row>
    <row r="36" spans="1:16">
      <c r="A36" s="51">
        <v>29</v>
      </c>
      <c r="B36" s="67" t="s">
        <v>55</v>
      </c>
      <c r="C36" s="73">
        <v>4</v>
      </c>
      <c r="D36" s="135">
        <f t="shared" si="0"/>
        <v>0</v>
      </c>
      <c r="E36" s="78">
        <v>1</v>
      </c>
      <c r="F36" s="79">
        <f t="shared" si="1"/>
        <v>0</v>
      </c>
      <c r="G36" s="78">
        <v>4</v>
      </c>
      <c r="H36" s="79">
        <f t="shared" si="2"/>
        <v>0</v>
      </c>
      <c r="I36" s="87">
        <v>1</v>
      </c>
      <c r="J36" s="79">
        <f t="shared" si="3"/>
        <v>0</v>
      </c>
      <c r="K36" s="78">
        <v>0</v>
      </c>
      <c r="L36" s="79">
        <f t="shared" si="4"/>
        <v>0</v>
      </c>
      <c r="M36" s="96">
        <f t="shared" si="5"/>
        <v>0</v>
      </c>
      <c r="N36" s="59">
        <v>0.23</v>
      </c>
      <c r="O36" s="55">
        <f t="shared" si="6"/>
        <v>0</v>
      </c>
      <c r="P36" s="53"/>
    </row>
    <row r="37" spans="1:16">
      <c r="A37" s="51">
        <v>30</v>
      </c>
      <c r="B37" s="67" t="s">
        <v>56</v>
      </c>
      <c r="C37" s="73">
        <v>13</v>
      </c>
      <c r="D37" s="135">
        <f t="shared" si="0"/>
        <v>0</v>
      </c>
      <c r="E37" s="78">
        <v>1</v>
      </c>
      <c r="F37" s="79">
        <f t="shared" si="1"/>
        <v>0</v>
      </c>
      <c r="G37" s="78">
        <v>0</v>
      </c>
      <c r="H37" s="79">
        <f t="shared" si="2"/>
        <v>0</v>
      </c>
      <c r="I37" s="87">
        <v>1</v>
      </c>
      <c r="J37" s="79">
        <f t="shared" si="3"/>
        <v>0</v>
      </c>
      <c r="K37" s="78">
        <v>0</v>
      </c>
      <c r="L37" s="79">
        <f t="shared" si="4"/>
        <v>0</v>
      </c>
      <c r="M37" s="96">
        <f t="shared" si="5"/>
        <v>0</v>
      </c>
      <c r="N37" s="59">
        <v>0.23</v>
      </c>
      <c r="O37" s="55">
        <f t="shared" si="6"/>
        <v>0</v>
      </c>
      <c r="P37" s="53"/>
    </row>
    <row r="38" spans="1:16">
      <c r="A38" s="51">
        <v>31</v>
      </c>
      <c r="B38" s="68" t="s">
        <v>57</v>
      </c>
      <c r="C38" s="74">
        <v>17</v>
      </c>
      <c r="D38" s="135">
        <f t="shared" si="0"/>
        <v>0</v>
      </c>
      <c r="E38" s="80">
        <v>2</v>
      </c>
      <c r="F38" s="79">
        <f t="shared" si="1"/>
        <v>0</v>
      </c>
      <c r="G38" s="80">
        <v>0</v>
      </c>
      <c r="H38" s="79">
        <f t="shared" si="2"/>
        <v>0</v>
      </c>
      <c r="I38" s="90">
        <v>2</v>
      </c>
      <c r="J38" s="79">
        <f t="shared" si="3"/>
        <v>0</v>
      </c>
      <c r="K38" s="80">
        <v>0</v>
      </c>
      <c r="L38" s="79">
        <f t="shared" si="4"/>
        <v>0</v>
      </c>
      <c r="M38" s="96">
        <f t="shared" si="5"/>
        <v>0</v>
      </c>
      <c r="N38" s="59">
        <v>0.23</v>
      </c>
      <c r="O38" s="55">
        <f t="shared" si="6"/>
        <v>0</v>
      </c>
      <c r="P38" s="57"/>
    </row>
    <row r="39" spans="1:16">
      <c r="A39" s="51">
        <v>32</v>
      </c>
      <c r="B39" s="69" t="s">
        <v>58</v>
      </c>
      <c r="C39" s="73">
        <v>11</v>
      </c>
      <c r="D39" s="135">
        <f t="shared" si="0"/>
        <v>0</v>
      </c>
      <c r="E39" s="81">
        <v>1</v>
      </c>
      <c r="F39" s="79">
        <f t="shared" si="1"/>
        <v>0</v>
      </c>
      <c r="G39" s="81">
        <v>1</v>
      </c>
      <c r="H39" s="79">
        <f t="shared" si="2"/>
        <v>0</v>
      </c>
      <c r="I39" s="91">
        <v>1</v>
      </c>
      <c r="J39" s="79">
        <f t="shared" si="3"/>
        <v>0</v>
      </c>
      <c r="K39" s="81">
        <v>1</v>
      </c>
      <c r="L39" s="79">
        <f t="shared" si="4"/>
        <v>0</v>
      </c>
      <c r="M39" s="96">
        <f t="shared" si="5"/>
        <v>0</v>
      </c>
      <c r="N39" s="56">
        <v>0.23</v>
      </c>
      <c r="O39" s="58">
        <f t="shared" si="6"/>
        <v>0</v>
      </c>
      <c r="P39" s="60"/>
    </row>
    <row r="40" spans="1:16">
      <c r="A40" s="51">
        <v>33</v>
      </c>
      <c r="B40" s="70" t="s">
        <v>59</v>
      </c>
      <c r="C40" s="75">
        <v>9</v>
      </c>
      <c r="D40" s="135">
        <f t="shared" si="0"/>
        <v>0</v>
      </c>
      <c r="E40" s="81">
        <v>1</v>
      </c>
      <c r="F40" s="79">
        <f t="shared" si="1"/>
        <v>0</v>
      </c>
      <c r="G40" s="84">
        <v>0</v>
      </c>
      <c r="H40" s="79">
        <f t="shared" si="2"/>
        <v>0</v>
      </c>
      <c r="I40" s="92">
        <v>1</v>
      </c>
      <c r="J40" s="79">
        <f t="shared" si="3"/>
        <v>0</v>
      </c>
      <c r="K40" s="81">
        <v>0</v>
      </c>
      <c r="L40" s="79">
        <f t="shared" si="4"/>
        <v>0</v>
      </c>
      <c r="M40" s="96">
        <f t="shared" si="5"/>
        <v>0</v>
      </c>
      <c r="N40" s="59">
        <v>0.23</v>
      </c>
      <c r="O40" s="58">
        <f t="shared" si="6"/>
        <v>0</v>
      </c>
      <c r="P40" s="61"/>
    </row>
    <row r="41" spans="1:16">
      <c r="A41" s="51">
        <v>34</v>
      </c>
      <c r="B41" s="69" t="s">
        <v>60</v>
      </c>
      <c r="C41" s="73">
        <v>5</v>
      </c>
      <c r="D41" s="135">
        <f t="shared" si="0"/>
        <v>0</v>
      </c>
      <c r="E41" s="81">
        <v>1</v>
      </c>
      <c r="F41" s="79">
        <f t="shared" si="1"/>
        <v>0</v>
      </c>
      <c r="G41" s="81">
        <v>4</v>
      </c>
      <c r="H41" s="79">
        <f t="shared" si="2"/>
        <v>0</v>
      </c>
      <c r="I41" s="91">
        <v>1</v>
      </c>
      <c r="J41" s="79">
        <f t="shared" si="3"/>
        <v>0</v>
      </c>
      <c r="K41" s="81">
        <v>0</v>
      </c>
      <c r="L41" s="79">
        <f t="shared" si="4"/>
        <v>0</v>
      </c>
      <c r="M41" s="96">
        <f t="shared" si="5"/>
        <v>0</v>
      </c>
      <c r="N41" s="59">
        <v>0.23</v>
      </c>
      <c r="O41" s="58">
        <f t="shared" si="6"/>
        <v>0</v>
      </c>
      <c r="P41" s="60"/>
    </row>
    <row r="42" spans="1:16">
      <c r="A42" s="51">
        <v>35</v>
      </c>
      <c r="B42" s="69" t="s">
        <v>61</v>
      </c>
      <c r="C42" s="73">
        <v>11</v>
      </c>
      <c r="D42" s="135">
        <f t="shared" si="0"/>
        <v>0</v>
      </c>
      <c r="E42" s="81">
        <v>1</v>
      </c>
      <c r="F42" s="79">
        <f t="shared" si="1"/>
        <v>0</v>
      </c>
      <c r="G42" s="81">
        <v>2</v>
      </c>
      <c r="H42" s="79">
        <f t="shared" si="2"/>
        <v>0</v>
      </c>
      <c r="I42" s="91">
        <v>1</v>
      </c>
      <c r="J42" s="79">
        <f t="shared" si="3"/>
        <v>0</v>
      </c>
      <c r="K42" s="81">
        <v>0</v>
      </c>
      <c r="L42" s="79">
        <f t="shared" si="4"/>
        <v>0</v>
      </c>
      <c r="M42" s="96">
        <f t="shared" si="5"/>
        <v>0</v>
      </c>
      <c r="N42" s="59">
        <v>0.23</v>
      </c>
      <c r="O42" s="58">
        <f t="shared" si="6"/>
        <v>0</v>
      </c>
      <c r="P42" s="60"/>
    </row>
    <row r="43" spans="1:16">
      <c r="A43" s="51">
        <v>36</v>
      </c>
      <c r="B43" s="69" t="s">
        <v>62</v>
      </c>
      <c r="C43" s="73">
        <v>10</v>
      </c>
      <c r="D43" s="135">
        <f t="shared" si="0"/>
        <v>0</v>
      </c>
      <c r="E43" s="81">
        <v>1</v>
      </c>
      <c r="F43" s="79">
        <f t="shared" si="1"/>
        <v>0</v>
      </c>
      <c r="G43" s="81">
        <v>1</v>
      </c>
      <c r="H43" s="79">
        <f t="shared" si="2"/>
        <v>0</v>
      </c>
      <c r="I43" s="91">
        <v>1</v>
      </c>
      <c r="J43" s="79">
        <f t="shared" si="3"/>
        <v>0</v>
      </c>
      <c r="K43" s="81">
        <v>0</v>
      </c>
      <c r="L43" s="79">
        <f t="shared" si="4"/>
        <v>0</v>
      </c>
      <c r="M43" s="96">
        <f t="shared" si="5"/>
        <v>0</v>
      </c>
      <c r="N43" s="59">
        <v>0.23</v>
      </c>
      <c r="O43" s="58">
        <f t="shared" si="6"/>
        <v>0</v>
      </c>
      <c r="P43" s="60"/>
    </row>
    <row r="44" spans="1:16">
      <c r="A44" s="51">
        <v>37</v>
      </c>
      <c r="B44" s="69" t="s">
        <v>63</v>
      </c>
      <c r="C44" s="73">
        <v>9</v>
      </c>
      <c r="D44" s="135">
        <f t="shared" si="0"/>
        <v>0</v>
      </c>
      <c r="E44" s="81">
        <v>1</v>
      </c>
      <c r="F44" s="79">
        <f t="shared" si="1"/>
        <v>0</v>
      </c>
      <c r="G44" s="81">
        <v>2</v>
      </c>
      <c r="H44" s="79">
        <f t="shared" si="2"/>
        <v>0</v>
      </c>
      <c r="I44" s="91">
        <v>1</v>
      </c>
      <c r="J44" s="79">
        <f t="shared" si="3"/>
        <v>0</v>
      </c>
      <c r="K44" s="81">
        <v>0</v>
      </c>
      <c r="L44" s="79">
        <f t="shared" si="4"/>
        <v>0</v>
      </c>
      <c r="M44" s="96">
        <f t="shared" si="5"/>
        <v>0</v>
      </c>
      <c r="N44" s="59">
        <v>0.23</v>
      </c>
      <c r="O44" s="58">
        <f t="shared" si="6"/>
        <v>0</v>
      </c>
      <c r="P44" s="60"/>
    </row>
    <row r="45" spans="1:16">
      <c r="A45" s="51">
        <v>38</v>
      </c>
      <c r="B45" s="69" t="s">
        <v>64</v>
      </c>
      <c r="C45" s="73">
        <v>12</v>
      </c>
      <c r="D45" s="135">
        <f t="shared" si="0"/>
        <v>0</v>
      </c>
      <c r="E45" s="81">
        <v>1</v>
      </c>
      <c r="F45" s="79">
        <f t="shared" si="1"/>
        <v>0</v>
      </c>
      <c r="G45" s="81">
        <v>0</v>
      </c>
      <c r="H45" s="79">
        <f t="shared" si="2"/>
        <v>0</v>
      </c>
      <c r="I45" s="91">
        <v>1</v>
      </c>
      <c r="J45" s="79">
        <f t="shared" si="3"/>
        <v>0</v>
      </c>
      <c r="K45" s="81">
        <v>0</v>
      </c>
      <c r="L45" s="79">
        <f t="shared" si="4"/>
        <v>0</v>
      </c>
      <c r="M45" s="96">
        <f t="shared" si="5"/>
        <v>0</v>
      </c>
      <c r="N45" s="59">
        <v>0.23</v>
      </c>
      <c r="O45" s="58">
        <f t="shared" si="6"/>
        <v>0</v>
      </c>
      <c r="P45" s="60"/>
    </row>
    <row r="46" spans="1:16">
      <c r="A46" s="51">
        <v>39</v>
      </c>
      <c r="B46" s="69" t="s">
        <v>65</v>
      </c>
      <c r="C46" s="73">
        <v>4</v>
      </c>
      <c r="D46" s="135">
        <f t="shared" si="0"/>
        <v>0</v>
      </c>
      <c r="E46" s="81">
        <v>1</v>
      </c>
      <c r="F46" s="79">
        <f t="shared" si="1"/>
        <v>0</v>
      </c>
      <c r="G46" s="81">
        <v>1</v>
      </c>
      <c r="H46" s="79">
        <f t="shared" si="2"/>
        <v>0</v>
      </c>
      <c r="I46" s="91">
        <v>1</v>
      </c>
      <c r="J46" s="79">
        <f t="shared" si="3"/>
        <v>0</v>
      </c>
      <c r="K46" s="81">
        <v>0</v>
      </c>
      <c r="L46" s="79">
        <f t="shared" si="4"/>
        <v>0</v>
      </c>
      <c r="M46" s="96">
        <f t="shared" si="5"/>
        <v>0</v>
      </c>
      <c r="N46" s="59">
        <v>0.23</v>
      </c>
      <c r="O46" s="58">
        <f t="shared" si="6"/>
        <v>0</v>
      </c>
      <c r="P46" s="60"/>
    </row>
    <row r="47" spans="1:16" ht="17.25" customHeight="1">
      <c r="A47" s="51">
        <v>40</v>
      </c>
      <c r="B47" s="69" t="s">
        <v>66</v>
      </c>
      <c r="C47" s="73">
        <v>5</v>
      </c>
      <c r="D47" s="135">
        <f t="shared" si="0"/>
        <v>0</v>
      </c>
      <c r="E47" s="81">
        <v>1</v>
      </c>
      <c r="F47" s="79">
        <f t="shared" si="1"/>
        <v>0</v>
      </c>
      <c r="G47" s="81">
        <v>0</v>
      </c>
      <c r="H47" s="79">
        <f t="shared" si="2"/>
        <v>0</v>
      </c>
      <c r="I47" s="91">
        <v>1</v>
      </c>
      <c r="J47" s="79">
        <f t="shared" si="3"/>
        <v>0</v>
      </c>
      <c r="K47" s="81">
        <v>0</v>
      </c>
      <c r="L47" s="79">
        <f t="shared" si="4"/>
        <v>0</v>
      </c>
      <c r="M47" s="96">
        <f t="shared" si="5"/>
        <v>0</v>
      </c>
      <c r="N47" s="59">
        <v>0.23</v>
      </c>
      <c r="O47" s="58">
        <f t="shared" si="6"/>
        <v>0</v>
      </c>
      <c r="P47" s="60"/>
    </row>
    <row r="48" spans="1:16" ht="18" customHeight="1">
      <c r="A48" s="51">
        <v>41</v>
      </c>
      <c r="B48" s="69" t="s">
        <v>67</v>
      </c>
      <c r="C48" s="73">
        <v>12</v>
      </c>
      <c r="D48" s="135">
        <f t="shared" si="0"/>
        <v>0</v>
      </c>
      <c r="E48" s="81">
        <v>1</v>
      </c>
      <c r="F48" s="79">
        <f t="shared" si="1"/>
        <v>0</v>
      </c>
      <c r="G48" s="81">
        <v>0</v>
      </c>
      <c r="H48" s="79">
        <f t="shared" si="2"/>
        <v>0</v>
      </c>
      <c r="I48" s="91">
        <v>2</v>
      </c>
      <c r="J48" s="79">
        <f t="shared" si="3"/>
        <v>0</v>
      </c>
      <c r="K48" s="81">
        <v>0</v>
      </c>
      <c r="L48" s="79">
        <f t="shared" si="4"/>
        <v>0</v>
      </c>
      <c r="M48" s="96">
        <f t="shared" si="5"/>
        <v>0</v>
      </c>
      <c r="N48" s="59">
        <v>0.23</v>
      </c>
      <c r="O48" s="58">
        <f t="shared" si="6"/>
        <v>0</v>
      </c>
      <c r="P48" s="60"/>
    </row>
    <row r="49" spans="1:16" ht="16.5" customHeight="1">
      <c r="A49" s="51">
        <v>42</v>
      </c>
      <c r="B49" s="69" t="s">
        <v>68</v>
      </c>
      <c r="C49" s="73">
        <v>16</v>
      </c>
      <c r="D49" s="135">
        <f t="shared" si="0"/>
        <v>0</v>
      </c>
      <c r="E49" s="81">
        <v>1</v>
      </c>
      <c r="F49" s="79">
        <f t="shared" si="1"/>
        <v>0</v>
      </c>
      <c r="G49" s="81">
        <v>4</v>
      </c>
      <c r="H49" s="79">
        <f t="shared" si="2"/>
        <v>0</v>
      </c>
      <c r="I49" s="91">
        <v>2</v>
      </c>
      <c r="J49" s="79">
        <f t="shared" si="3"/>
        <v>0</v>
      </c>
      <c r="K49" s="81">
        <v>0</v>
      </c>
      <c r="L49" s="79">
        <f t="shared" si="4"/>
        <v>0</v>
      </c>
      <c r="M49" s="96">
        <f t="shared" si="5"/>
        <v>0</v>
      </c>
      <c r="N49" s="59">
        <v>0.23</v>
      </c>
      <c r="O49" s="58">
        <f t="shared" si="6"/>
        <v>0</v>
      </c>
      <c r="P49" s="60"/>
    </row>
    <row r="50" spans="1:16">
      <c r="A50" s="51">
        <v>43</v>
      </c>
      <c r="B50" s="69" t="s">
        <v>69</v>
      </c>
      <c r="C50" s="73">
        <v>13</v>
      </c>
      <c r="D50" s="135">
        <f t="shared" si="0"/>
        <v>0</v>
      </c>
      <c r="E50" s="81">
        <v>1</v>
      </c>
      <c r="F50" s="79">
        <f t="shared" si="1"/>
        <v>0</v>
      </c>
      <c r="G50" s="81">
        <v>1</v>
      </c>
      <c r="H50" s="79">
        <f t="shared" si="2"/>
        <v>0</v>
      </c>
      <c r="I50" s="91">
        <v>1</v>
      </c>
      <c r="J50" s="79">
        <f t="shared" si="3"/>
        <v>0</v>
      </c>
      <c r="K50" s="81">
        <v>0</v>
      </c>
      <c r="L50" s="79">
        <f t="shared" si="4"/>
        <v>0</v>
      </c>
      <c r="M50" s="96">
        <f t="shared" si="5"/>
        <v>0</v>
      </c>
      <c r="N50" s="59">
        <v>0.23</v>
      </c>
      <c r="O50" s="58">
        <f t="shared" si="6"/>
        <v>0</v>
      </c>
      <c r="P50" s="60"/>
    </row>
    <row r="51" spans="1:16">
      <c r="A51" s="51">
        <v>44</v>
      </c>
      <c r="B51" s="69" t="s">
        <v>70</v>
      </c>
      <c r="C51" s="73">
        <v>12</v>
      </c>
      <c r="D51" s="135">
        <f t="shared" si="0"/>
        <v>0</v>
      </c>
      <c r="E51" s="81">
        <v>1</v>
      </c>
      <c r="F51" s="79">
        <f t="shared" si="1"/>
        <v>0</v>
      </c>
      <c r="G51" s="81">
        <v>0</v>
      </c>
      <c r="H51" s="79">
        <f t="shared" si="2"/>
        <v>0</v>
      </c>
      <c r="I51" s="91">
        <v>1</v>
      </c>
      <c r="J51" s="79">
        <f t="shared" si="3"/>
        <v>0</v>
      </c>
      <c r="K51" s="81">
        <v>0</v>
      </c>
      <c r="L51" s="79">
        <f t="shared" si="4"/>
        <v>0</v>
      </c>
      <c r="M51" s="96">
        <f t="shared" si="5"/>
        <v>0</v>
      </c>
      <c r="N51" s="59">
        <v>0.23</v>
      </c>
      <c r="O51" s="58">
        <f t="shared" si="6"/>
        <v>0</v>
      </c>
      <c r="P51" s="60"/>
    </row>
    <row r="52" spans="1:16">
      <c r="A52" s="51">
        <v>45</v>
      </c>
      <c r="B52" s="69" t="s">
        <v>71</v>
      </c>
      <c r="C52" s="73">
        <v>10</v>
      </c>
      <c r="D52" s="135">
        <f t="shared" si="0"/>
        <v>0</v>
      </c>
      <c r="E52" s="81">
        <v>1</v>
      </c>
      <c r="F52" s="79">
        <f t="shared" si="1"/>
        <v>0</v>
      </c>
      <c r="G52" s="81">
        <v>3</v>
      </c>
      <c r="H52" s="79">
        <f t="shared" si="2"/>
        <v>0</v>
      </c>
      <c r="I52" s="91">
        <v>1</v>
      </c>
      <c r="J52" s="79">
        <f t="shared" si="3"/>
        <v>0</v>
      </c>
      <c r="K52" s="81">
        <v>0</v>
      </c>
      <c r="L52" s="79">
        <f t="shared" si="4"/>
        <v>0</v>
      </c>
      <c r="M52" s="96">
        <f t="shared" si="5"/>
        <v>0</v>
      </c>
      <c r="N52" s="59">
        <v>0.23</v>
      </c>
      <c r="O52" s="58">
        <f t="shared" si="6"/>
        <v>0</v>
      </c>
      <c r="P52" s="60"/>
    </row>
    <row r="53" spans="1:16">
      <c r="A53" s="51">
        <v>46</v>
      </c>
      <c r="B53" s="69" t="s">
        <v>72</v>
      </c>
      <c r="C53" s="73">
        <v>6</v>
      </c>
      <c r="D53" s="135">
        <f t="shared" si="0"/>
        <v>0</v>
      </c>
      <c r="E53" s="81">
        <v>1</v>
      </c>
      <c r="F53" s="79">
        <f t="shared" si="1"/>
        <v>0</v>
      </c>
      <c r="G53" s="81">
        <v>0</v>
      </c>
      <c r="H53" s="79">
        <f t="shared" si="2"/>
        <v>0</v>
      </c>
      <c r="I53" s="91">
        <v>1</v>
      </c>
      <c r="J53" s="79">
        <f t="shared" si="3"/>
        <v>0</v>
      </c>
      <c r="K53" s="81">
        <v>0</v>
      </c>
      <c r="L53" s="79">
        <f t="shared" si="4"/>
        <v>0</v>
      </c>
      <c r="M53" s="96">
        <f t="shared" si="5"/>
        <v>0</v>
      </c>
      <c r="N53" s="59">
        <v>0.23</v>
      </c>
      <c r="O53" s="58">
        <f t="shared" si="6"/>
        <v>0</v>
      </c>
      <c r="P53" s="60"/>
    </row>
    <row r="54" spans="1:16">
      <c r="A54" s="51">
        <v>47</v>
      </c>
      <c r="B54" s="69" t="s">
        <v>73</v>
      </c>
      <c r="C54" s="73">
        <v>8</v>
      </c>
      <c r="D54" s="135">
        <f t="shared" si="0"/>
        <v>0</v>
      </c>
      <c r="E54" s="81">
        <v>2</v>
      </c>
      <c r="F54" s="79">
        <f t="shared" si="1"/>
        <v>0</v>
      </c>
      <c r="G54" s="81">
        <v>0</v>
      </c>
      <c r="H54" s="79">
        <f t="shared" si="2"/>
        <v>0</v>
      </c>
      <c r="I54" s="91">
        <v>1</v>
      </c>
      <c r="J54" s="79">
        <f t="shared" si="3"/>
        <v>0</v>
      </c>
      <c r="K54" s="81">
        <v>0</v>
      </c>
      <c r="L54" s="79">
        <f t="shared" si="4"/>
        <v>0</v>
      </c>
      <c r="M54" s="96">
        <f t="shared" si="5"/>
        <v>0</v>
      </c>
      <c r="N54" s="59">
        <v>0.23</v>
      </c>
      <c r="O54" s="58">
        <f t="shared" si="6"/>
        <v>0</v>
      </c>
      <c r="P54" s="60"/>
    </row>
    <row r="55" spans="1:16">
      <c r="A55" s="51">
        <v>48</v>
      </c>
      <c r="B55" s="69" t="s">
        <v>74</v>
      </c>
      <c r="C55" s="73">
        <v>9</v>
      </c>
      <c r="D55" s="135">
        <f t="shared" si="0"/>
        <v>0</v>
      </c>
      <c r="E55" s="81">
        <v>0</v>
      </c>
      <c r="F55" s="79">
        <f t="shared" si="1"/>
        <v>0</v>
      </c>
      <c r="G55" s="81">
        <v>0</v>
      </c>
      <c r="H55" s="79">
        <f t="shared" si="2"/>
        <v>0</v>
      </c>
      <c r="I55" s="91">
        <v>1</v>
      </c>
      <c r="J55" s="79">
        <f t="shared" si="3"/>
        <v>0</v>
      </c>
      <c r="K55" s="81">
        <v>0</v>
      </c>
      <c r="L55" s="79">
        <f t="shared" si="4"/>
        <v>0</v>
      </c>
      <c r="M55" s="96">
        <f t="shared" si="5"/>
        <v>0</v>
      </c>
      <c r="N55" s="59">
        <v>0.23</v>
      </c>
      <c r="O55" s="58">
        <f t="shared" si="6"/>
        <v>0</v>
      </c>
      <c r="P55" s="60"/>
    </row>
    <row r="56" spans="1:16">
      <c r="A56" s="51">
        <v>49</v>
      </c>
      <c r="B56" s="69" t="s">
        <v>75</v>
      </c>
      <c r="C56" s="73">
        <v>4</v>
      </c>
      <c r="D56" s="135">
        <f t="shared" si="0"/>
        <v>0</v>
      </c>
      <c r="E56" s="81">
        <v>1</v>
      </c>
      <c r="F56" s="79">
        <f t="shared" si="1"/>
        <v>0</v>
      </c>
      <c r="G56" s="81">
        <v>0</v>
      </c>
      <c r="H56" s="79">
        <f t="shared" si="2"/>
        <v>0</v>
      </c>
      <c r="I56" s="91">
        <v>2</v>
      </c>
      <c r="J56" s="79">
        <f t="shared" si="3"/>
        <v>0</v>
      </c>
      <c r="K56" s="81">
        <v>0</v>
      </c>
      <c r="L56" s="79">
        <f t="shared" si="4"/>
        <v>0</v>
      </c>
      <c r="M56" s="96">
        <f t="shared" si="5"/>
        <v>0</v>
      </c>
      <c r="N56" s="59">
        <v>0.23</v>
      </c>
      <c r="O56" s="58">
        <f t="shared" si="6"/>
        <v>0</v>
      </c>
      <c r="P56" s="60"/>
    </row>
    <row r="57" spans="1:16">
      <c r="A57" s="51">
        <v>50</v>
      </c>
      <c r="B57" s="69" t="s">
        <v>76</v>
      </c>
      <c r="C57" s="73">
        <v>16</v>
      </c>
      <c r="D57" s="135">
        <f t="shared" si="0"/>
        <v>0</v>
      </c>
      <c r="E57" s="81">
        <v>1</v>
      </c>
      <c r="F57" s="79">
        <f t="shared" si="1"/>
        <v>0</v>
      </c>
      <c r="G57" s="81">
        <v>0</v>
      </c>
      <c r="H57" s="79">
        <f t="shared" si="2"/>
        <v>0</v>
      </c>
      <c r="I57" s="91">
        <v>1</v>
      </c>
      <c r="J57" s="79">
        <f t="shared" si="3"/>
        <v>0</v>
      </c>
      <c r="K57" s="81">
        <v>0</v>
      </c>
      <c r="L57" s="79">
        <f t="shared" si="4"/>
        <v>0</v>
      </c>
      <c r="M57" s="96">
        <f t="shared" si="5"/>
        <v>0</v>
      </c>
      <c r="N57" s="59">
        <v>0.23</v>
      </c>
      <c r="O57" s="58">
        <f t="shared" si="6"/>
        <v>0</v>
      </c>
      <c r="P57" s="60"/>
    </row>
    <row r="58" spans="1:16">
      <c r="A58" s="51">
        <v>51</v>
      </c>
      <c r="B58" s="69" t="s">
        <v>77</v>
      </c>
      <c r="C58" s="73">
        <v>8</v>
      </c>
      <c r="D58" s="135">
        <f t="shared" si="0"/>
        <v>0</v>
      </c>
      <c r="E58" s="81">
        <v>1</v>
      </c>
      <c r="F58" s="79">
        <f t="shared" si="1"/>
        <v>0</v>
      </c>
      <c r="G58" s="81">
        <v>0</v>
      </c>
      <c r="H58" s="79">
        <f t="shared" si="2"/>
        <v>0</v>
      </c>
      <c r="I58" s="91">
        <v>1</v>
      </c>
      <c r="J58" s="79">
        <f t="shared" si="3"/>
        <v>0</v>
      </c>
      <c r="K58" s="81">
        <v>0</v>
      </c>
      <c r="L58" s="79">
        <f t="shared" si="4"/>
        <v>0</v>
      </c>
      <c r="M58" s="96">
        <f t="shared" si="5"/>
        <v>0</v>
      </c>
      <c r="N58" s="59">
        <v>0.23</v>
      </c>
      <c r="O58" s="58">
        <f t="shared" si="6"/>
        <v>0</v>
      </c>
      <c r="P58" s="60"/>
    </row>
    <row r="59" spans="1:16">
      <c r="A59" s="51">
        <v>52</v>
      </c>
      <c r="B59" s="69" t="s">
        <v>78</v>
      </c>
      <c r="C59" s="73">
        <v>18</v>
      </c>
      <c r="D59" s="135">
        <f t="shared" si="0"/>
        <v>0</v>
      </c>
      <c r="E59" s="81">
        <v>2</v>
      </c>
      <c r="F59" s="79">
        <f t="shared" si="1"/>
        <v>0</v>
      </c>
      <c r="G59" s="81">
        <v>0</v>
      </c>
      <c r="H59" s="79">
        <f t="shared" si="2"/>
        <v>0</v>
      </c>
      <c r="I59" s="91">
        <v>2</v>
      </c>
      <c r="J59" s="79">
        <f t="shared" si="3"/>
        <v>0</v>
      </c>
      <c r="K59" s="81">
        <v>0</v>
      </c>
      <c r="L59" s="79">
        <f t="shared" si="4"/>
        <v>0</v>
      </c>
      <c r="M59" s="96">
        <f t="shared" si="5"/>
        <v>0</v>
      </c>
      <c r="N59" s="59">
        <v>0.23</v>
      </c>
      <c r="O59" s="58">
        <f t="shared" si="6"/>
        <v>0</v>
      </c>
      <c r="P59" s="60"/>
    </row>
    <row r="60" spans="1:16">
      <c r="A60" s="51">
        <v>53</v>
      </c>
      <c r="B60" s="69" t="s">
        <v>79</v>
      </c>
      <c r="C60" s="73">
        <v>0</v>
      </c>
      <c r="D60" s="135">
        <f t="shared" si="0"/>
        <v>0</v>
      </c>
      <c r="E60" s="81">
        <v>0</v>
      </c>
      <c r="F60" s="79">
        <f t="shared" si="1"/>
        <v>0</v>
      </c>
      <c r="G60" s="81">
        <v>1</v>
      </c>
      <c r="H60" s="79">
        <f t="shared" si="2"/>
        <v>0</v>
      </c>
      <c r="I60" s="91">
        <v>0</v>
      </c>
      <c r="J60" s="79">
        <f t="shared" si="3"/>
        <v>0</v>
      </c>
      <c r="K60" s="81">
        <v>0</v>
      </c>
      <c r="L60" s="79">
        <f t="shared" si="4"/>
        <v>0</v>
      </c>
      <c r="M60" s="96">
        <f t="shared" si="5"/>
        <v>0</v>
      </c>
      <c r="N60" s="59">
        <v>0.23</v>
      </c>
      <c r="O60" s="58">
        <f t="shared" si="6"/>
        <v>0</v>
      </c>
      <c r="P60" s="60"/>
    </row>
    <row r="61" spans="1:16">
      <c r="A61" s="51">
        <v>54</v>
      </c>
      <c r="B61" s="69" t="s">
        <v>80</v>
      </c>
      <c r="C61" s="73">
        <v>26</v>
      </c>
      <c r="D61" s="135">
        <f t="shared" si="0"/>
        <v>0</v>
      </c>
      <c r="E61" s="81">
        <v>3</v>
      </c>
      <c r="F61" s="79">
        <f t="shared" si="1"/>
        <v>0</v>
      </c>
      <c r="G61" s="81">
        <v>3</v>
      </c>
      <c r="H61" s="79">
        <f t="shared" si="2"/>
        <v>0</v>
      </c>
      <c r="I61" s="91">
        <v>3</v>
      </c>
      <c r="J61" s="79">
        <f t="shared" si="3"/>
        <v>0</v>
      </c>
      <c r="K61" s="81">
        <v>1</v>
      </c>
      <c r="L61" s="79">
        <f t="shared" si="4"/>
        <v>0</v>
      </c>
      <c r="M61" s="96">
        <f t="shared" si="5"/>
        <v>0</v>
      </c>
      <c r="N61" s="59">
        <v>0.23</v>
      </c>
      <c r="O61" s="58">
        <f t="shared" si="6"/>
        <v>0</v>
      </c>
      <c r="P61" s="60"/>
    </row>
    <row r="62" spans="1:16">
      <c r="A62" s="51">
        <v>55</v>
      </c>
      <c r="B62" s="69" t="s">
        <v>81</v>
      </c>
      <c r="C62" s="73">
        <v>11</v>
      </c>
      <c r="D62" s="135">
        <f t="shared" si="0"/>
        <v>0</v>
      </c>
      <c r="E62" s="81">
        <v>1</v>
      </c>
      <c r="F62" s="79">
        <f t="shared" si="1"/>
        <v>0</v>
      </c>
      <c r="G62" s="81">
        <v>0</v>
      </c>
      <c r="H62" s="79">
        <f t="shared" si="2"/>
        <v>0</v>
      </c>
      <c r="I62" s="91">
        <v>1</v>
      </c>
      <c r="J62" s="79">
        <f t="shared" si="3"/>
        <v>0</v>
      </c>
      <c r="K62" s="81">
        <v>0</v>
      </c>
      <c r="L62" s="79">
        <f t="shared" si="4"/>
        <v>0</v>
      </c>
      <c r="M62" s="96">
        <f t="shared" si="5"/>
        <v>0</v>
      </c>
      <c r="N62" s="59">
        <v>0.23</v>
      </c>
      <c r="O62" s="58">
        <f t="shared" si="6"/>
        <v>0</v>
      </c>
      <c r="P62" s="60"/>
    </row>
    <row r="63" spans="1:16">
      <c r="A63" s="51">
        <v>56</v>
      </c>
      <c r="B63" s="69" t="s">
        <v>82</v>
      </c>
      <c r="C63" s="73">
        <v>6</v>
      </c>
      <c r="D63" s="135">
        <f t="shared" si="0"/>
        <v>0</v>
      </c>
      <c r="E63" s="81">
        <v>1</v>
      </c>
      <c r="F63" s="79">
        <f t="shared" si="1"/>
        <v>0</v>
      </c>
      <c r="G63" s="81">
        <v>0</v>
      </c>
      <c r="H63" s="79">
        <f t="shared" si="2"/>
        <v>0</v>
      </c>
      <c r="I63" s="91">
        <v>1</v>
      </c>
      <c r="J63" s="79">
        <f t="shared" si="3"/>
        <v>0</v>
      </c>
      <c r="K63" s="81">
        <v>0</v>
      </c>
      <c r="L63" s="79">
        <f t="shared" si="4"/>
        <v>0</v>
      </c>
      <c r="M63" s="96">
        <f t="shared" si="5"/>
        <v>0</v>
      </c>
      <c r="N63" s="59">
        <v>0.23</v>
      </c>
      <c r="O63" s="58">
        <f t="shared" si="6"/>
        <v>0</v>
      </c>
      <c r="P63" s="60"/>
    </row>
    <row r="64" spans="1:16">
      <c r="A64" s="51">
        <v>57</v>
      </c>
      <c r="B64" s="69" t="s">
        <v>83</v>
      </c>
      <c r="C64" s="73">
        <v>17</v>
      </c>
      <c r="D64" s="135">
        <f t="shared" si="0"/>
        <v>0</v>
      </c>
      <c r="E64" s="81">
        <v>2</v>
      </c>
      <c r="F64" s="79">
        <f t="shared" si="1"/>
        <v>0</v>
      </c>
      <c r="G64" s="81">
        <v>5</v>
      </c>
      <c r="H64" s="79">
        <f t="shared" si="2"/>
        <v>0</v>
      </c>
      <c r="I64" s="91">
        <v>1</v>
      </c>
      <c r="J64" s="79">
        <f t="shared" si="3"/>
        <v>0</v>
      </c>
      <c r="K64" s="81">
        <v>0</v>
      </c>
      <c r="L64" s="79">
        <f t="shared" si="4"/>
        <v>0</v>
      </c>
      <c r="M64" s="96">
        <f t="shared" si="5"/>
        <v>0</v>
      </c>
      <c r="N64" s="59">
        <v>0.23</v>
      </c>
      <c r="O64" s="58">
        <f t="shared" si="6"/>
        <v>0</v>
      </c>
      <c r="P64" s="60"/>
    </row>
    <row r="65" spans="1:16">
      <c r="A65" s="51">
        <v>58</v>
      </c>
      <c r="B65" s="69" t="s">
        <v>84</v>
      </c>
      <c r="C65" s="73">
        <v>9</v>
      </c>
      <c r="D65" s="135">
        <f t="shared" si="0"/>
        <v>0</v>
      </c>
      <c r="E65" s="81">
        <v>1</v>
      </c>
      <c r="F65" s="79">
        <f t="shared" si="1"/>
        <v>0</v>
      </c>
      <c r="G65" s="81">
        <v>0</v>
      </c>
      <c r="H65" s="79">
        <f t="shared" si="2"/>
        <v>0</v>
      </c>
      <c r="I65" s="91">
        <v>1</v>
      </c>
      <c r="J65" s="79">
        <f t="shared" si="3"/>
        <v>0</v>
      </c>
      <c r="K65" s="81">
        <v>0</v>
      </c>
      <c r="L65" s="79">
        <f t="shared" si="4"/>
        <v>0</v>
      </c>
      <c r="M65" s="96">
        <f t="shared" si="5"/>
        <v>0</v>
      </c>
      <c r="N65" s="59">
        <v>0.23</v>
      </c>
      <c r="O65" s="58">
        <f t="shared" si="6"/>
        <v>0</v>
      </c>
      <c r="P65" s="60"/>
    </row>
    <row r="66" spans="1:16">
      <c r="A66" s="51">
        <v>59</v>
      </c>
      <c r="B66" s="69" t="s">
        <v>85</v>
      </c>
      <c r="C66" s="73">
        <v>8</v>
      </c>
      <c r="D66" s="135">
        <f t="shared" si="0"/>
        <v>0</v>
      </c>
      <c r="E66" s="81">
        <v>2</v>
      </c>
      <c r="F66" s="79">
        <f t="shared" si="1"/>
        <v>0</v>
      </c>
      <c r="G66" s="81">
        <v>0</v>
      </c>
      <c r="H66" s="79">
        <f t="shared" si="2"/>
        <v>0</v>
      </c>
      <c r="I66" s="91">
        <v>1</v>
      </c>
      <c r="J66" s="79">
        <f t="shared" si="3"/>
        <v>0</v>
      </c>
      <c r="K66" s="81">
        <v>0</v>
      </c>
      <c r="L66" s="79">
        <f t="shared" si="4"/>
        <v>0</v>
      </c>
      <c r="M66" s="96">
        <f t="shared" si="5"/>
        <v>0</v>
      </c>
      <c r="N66" s="59">
        <v>0.23</v>
      </c>
      <c r="O66" s="58">
        <f t="shared" si="6"/>
        <v>0</v>
      </c>
      <c r="P66" s="60"/>
    </row>
    <row r="67" spans="1:16">
      <c r="A67" s="51">
        <v>60</v>
      </c>
      <c r="B67" s="70" t="s">
        <v>86</v>
      </c>
      <c r="C67" s="75">
        <v>9</v>
      </c>
      <c r="D67" s="135">
        <f t="shared" si="0"/>
        <v>0</v>
      </c>
      <c r="E67" s="81">
        <v>1</v>
      </c>
      <c r="F67" s="79">
        <f t="shared" si="1"/>
        <v>0</v>
      </c>
      <c r="G67" s="84">
        <v>0</v>
      </c>
      <c r="H67" s="79">
        <f t="shared" si="2"/>
        <v>0</v>
      </c>
      <c r="I67" s="92">
        <v>1</v>
      </c>
      <c r="J67" s="79">
        <f t="shared" si="3"/>
        <v>0</v>
      </c>
      <c r="K67" s="81">
        <v>0</v>
      </c>
      <c r="L67" s="79">
        <f t="shared" si="4"/>
        <v>0</v>
      </c>
      <c r="M67" s="96">
        <f t="shared" si="5"/>
        <v>0</v>
      </c>
      <c r="N67" s="59">
        <v>0.23</v>
      </c>
      <c r="O67" s="58">
        <f t="shared" si="6"/>
        <v>0</v>
      </c>
      <c r="P67" s="60"/>
    </row>
    <row r="68" spans="1:16">
      <c r="A68" s="51">
        <v>61</v>
      </c>
      <c r="B68" s="70" t="s">
        <v>87</v>
      </c>
      <c r="C68" s="75">
        <v>4</v>
      </c>
      <c r="D68" s="135">
        <f t="shared" si="0"/>
        <v>0</v>
      </c>
      <c r="E68" s="81">
        <v>1</v>
      </c>
      <c r="F68" s="79">
        <f t="shared" si="1"/>
        <v>0</v>
      </c>
      <c r="G68" s="84">
        <v>0</v>
      </c>
      <c r="H68" s="79">
        <f t="shared" si="2"/>
        <v>0</v>
      </c>
      <c r="I68" s="92">
        <v>1</v>
      </c>
      <c r="J68" s="79">
        <f t="shared" si="3"/>
        <v>0</v>
      </c>
      <c r="K68" s="81">
        <v>0</v>
      </c>
      <c r="L68" s="79">
        <f t="shared" si="4"/>
        <v>0</v>
      </c>
      <c r="M68" s="96">
        <f t="shared" si="5"/>
        <v>0</v>
      </c>
      <c r="N68" s="59">
        <v>0.23</v>
      </c>
      <c r="O68" s="58">
        <f t="shared" si="6"/>
        <v>0</v>
      </c>
      <c r="P68" s="60"/>
    </row>
    <row r="69" spans="1:16">
      <c r="A69" s="51">
        <v>62</v>
      </c>
      <c r="B69" s="70" t="s">
        <v>88</v>
      </c>
      <c r="C69" s="75">
        <v>7</v>
      </c>
      <c r="D69" s="135">
        <f t="shared" si="0"/>
        <v>0</v>
      </c>
      <c r="E69" s="81">
        <v>2</v>
      </c>
      <c r="F69" s="79">
        <f t="shared" si="1"/>
        <v>0</v>
      </c>
      <c r="G69" s="84">
        <v>0</v>
      </c>
      <c r="H69" s="79">
        <f t="shared" si="2"/>
        <v>0</v>
      </c>
      <c r="I69" s="92">
        <v>2</v>
      </c>
      <c r="J69" s="79">
        <f t="shared" si="3"/>
        <v>0</v>
      </c>
      <c r="K69" s="81">
        <v>0</v>
      </c>
      <c r="L69" s="79">
        <f t="shared" si="4"/>
        <v>0</v>
      </c>
      <c r="M69" s="96">
        <f t="shared" si="5"/>
        <v>0</v>
      </c>
      <c r="N69" s="59">
        <v>0.23</v>
      </c>
      <c r="O69" s="58">
        <f t="shared" si="6"/>
        <v>0</v>
      </c>
      <c r="P69" s="60"/>
    </row>
    <row r="70" spans="1:16">
      <c r="A70" s="51">
        <v>63</v>
      </c>
      <c r="B70" s="70" t="s">
        <v>89</v>
      </c>
      <c r="C70" s="75">
        <v>4</v>
      </c>
      <c r="D70" s="135">
        <f t="shared" si="0"/>
        <v>0</v>
      </c>
      <c r="E70" s="81">
        <v>1</v>
      </c>
      <c r="F70" s="79">
        <f t="shared" si="1"/>
        <v>0</v>
      </c>
      <c r="G70" s="84">
        <v>0</v>
      </c>
      <c r="H70" s="79">
        <f t="shared" si="2"/>
        <v>0</v>
      </c>
      <c r="I70" s="92">
        <v>1</v>
      </c>
      <c r="J70" s="79">
        <f t="shared" si="3"/>
        <v>0</v>
      </c>
      <c r="K70" s="81">
        <v>0</v>
      </c>
      <c r="L70" s="79">
        <f t="shared" si="4"/>
        <v>0</v>
      </c>
      <c r="M70" s="96">
        <f t="shared" si="5"/>
        <v>0</v>
      </c>
      <c r="N70" s="59">
        <v>0.23</v>
      </c>
      <c r="O70" s="58">
        <f t="shared" si="6"/>
        <v>0</v>
      </c>
      <c r="P70" s="60"/>
    </row>
    <row r="71" spans="1:16">
      <c r="A71" s="51">
        <v>64</v>
      </c>
      <c r="B71" s="70" t="s">
        <v>90</v>
      </c>
      <c r="C71" s="75">
        <v>5</v>
      </c>
      <c r="D71" s="135">
        <f t="shared" si="0"/>
        <v>0</v>
      </c>
      <c r="E71" s="81">
        <v>1</v>
      </c>
      <c r="F71" s="79">
        <f t="shared" si="1"/>
        <v>0</v>
      </c>
      <c r="G71" s="84">
        <v>1</v>
      </c>
      <c r="H71" s="79">
        <f t="shared" si="2"/>
        <v>0</v>
      </c>
      <c r="I71" s="92">
        <v>1</v>
      </c>
      <c r="J71" s="79">
        <f t="shared" si="3"/>
        <v>0</v>
      </c>
      <c r="K71" s="81">
        <v>0</v>
      </c>
      <c r="L71" s="79">
        <f t="shared" si="4"/>
        <v>0</v>
      </c>
      <c r="M71" s="96">
        <f t="shared" si="5"/>
        <v>0</v>
      </c>
      <c r="N71" s="59">
        <v>0.23</v>
      </c>
      <c r="O71" s="58">
        <f t="shared" si="6"/>
        <v>0</v>
      </c>
      <c r="P71" s="60"/>
    </row>
    <row r="72" spans="1:16">
      <c r="A72" s="51">
        <v>65</v>
      </c>
      <c r="B72" s="70" t="s">
        <v>91</v>
      </c>
      <c r="C72" s="75">
        <v>12</v>
      </c>
      <c r="D72" s="135">
        <f t="shared" si="0"/>
        <v>0</v>
      </c>
      <c r="E72" s="81">
        <v>2</v>
      </c>
      <c r="F72" s="79">
        <f t="shared" si="1"/>
        <v>0</v>
      </c>
      <c r="G72" s="84">
        <v>0</v>
      </c>
      <c r="H72" s="79">
        <f t="shared" si="2"/>
        <v>0</v>
      </c>
      <c r="I72" s="92">
        <v>2</v>
      </c>
      <c r="J72" s="79">
        <f t="shared" si="3"/>
        <v>0</v>
      </c>
      <c r="K72" s="81">
        <v>0</v>
      </c>
      <c r="L72" s="79">
        <f t="shared" si="4"/>
        <v>0</v>
      </c>
      <c r="M72" s="96">
        <f t="shared" si="5"/>
        <v>0</v>
      </c>
      <c r="N72" s="59">
        <v>0.23</v>
      </c>
      <c r="O72" s="58">
        <f t="shared" si="6"/>
        <v>0</v>
      </c>
      <c r="P72" s="60"/>
    </row>
    <row r="73" spans="1:16">
      <c r="A73" s="51">
        <v>66</v>
      </c>
      <c r="B73" s="70" t="s">
        <v>92</v>
      </c>
      <c r="C73" s="75">
        <v>60</v>
      </c>
      <c r="D73" s="135">
        <f t="shared" ref="D73:D84" si="7">$D$5*C73</f>
        <v>0</v>
      </c>
      <c r="E73" s="81">
        <v>4</v>
      </c>
      <c r="F73" s="79">
        <f t="shared" ref="F73:F84" si="8">$F$5*E73</f>
        <v>0</v>
      </c>
      <c r="G73" s="84">
        <v>0</v>
      </c>
      <c r="H73" s="79">
        <f t="shared" ref="H73:H84" si="9">$H$5*G73</f>
        <v>0</v>
      </c>
      <c r="I73" s="92">
        <v>4</v>
      </c>
      <c r="J73" s="79">
        <f t="shared" ref="J73:J84" si="10">$J$5*I73</f>
        <v>0</v>
      </c>
      <c r="K73" s="81">
        <v>1</v>
      </c>
      <c r="L73" s="79">
        <f t="shared" ref="L73:L84" si="11">$L$5*K73</f>
        <v>0</v>
      </c>
      <c r="M73" s="96">
        <f t="shared" ref="M73:M84" si="12">D73+F73+H73+J73+L73</f>
        <v>0</v>
      </c>
      <c r="N73" s="59">
        <v>0.23</v>
      </c>
      <c r="O73" s="58">
        <f t="shared" ref="O73:O84" si="13">ROUND(M73*N73+M73,2)</f>
        <v>0</v>
      </c>
      <c r="P73" s="60"/>
    </row>
    <row r="74" spans="1:16">
      <c r="A74" s="51">
        <v>67</v>
      </c>
      <c r="B74" s="70" t="s">
        <v>23</v>
      </c>
      <c r="C74" s="75">
        <v>3</v>
      </c>
      <c r="D74" s="135">
        <f t="shared" si="7"/>
        <v>0</v>
      </c>
      <c r="E74" s="81">
        <v>1</v>
      </c>
      <c r="F74" s="79">
        <f t="shared" si="8"/>
        <v>0</v>
      </c>
      <c r="G74" s="84">
        <v>1</v>
      </c>
      <c r="H74" s="79">
        <f t="shared" si="9"/>
        <v>0</v>
      </c>
      <c r="I74" s="92">
        <v>1</v>
      </c>
      <c r="J74" s="79">
        <f t="shared" si="10"/>
        <v>0</v>
      </c>
      <c r="K74" s="81">
        <v>0</v>
      </c>
      <c r="L74" s="79">
        <f t="shared" si="11"/>
        <v>0</v>
      </c>
      <c r="M74" s="96">
        <f t="shared" si="12"/>
        <v>0</v>
      </c>
      <c r="N74" s="59">
        <v>0.23</v>
      </c>
      <c r="O74" s="58">
        <f t="shared" si="13"/>
        <v>0</v>
      </c>
      <c r="P74" s="60"/>
    </row>
    <row r="75" spans="1:16">
      <c r="A75" s="51">
        <v>68</v>
      </c>
      <c r="B75" s="70" t="s">
        <v>93</v>
      </c>
      <c r="C75" s="75">
        <v>17</v>
      </c>
      <c r="D75" s="135">
        <f t="shared" si="7"/>
        <v>0</v>
      </c>
      <c r="E75" s="81">
        <v>1</v>
      </c>
      <c r="F75" s="79">
        <f t="shared" si="8"/>
        <v>0</v>
      </c>
      <c r="G75" s="84">
        <v>0</v>
      </c>
      <c r="H75" s="79">
        <f t="shared" si="9"/>
        <v>0</v>
      </c>
      <c r="I75" s="92">
        <v>1</v>
      </c>
      <c r="J75" s="79">
        <f t="shared" si="10"/>
        <v>0</v>
      </c>
      <c r="K75" s="81">
        <v>0</v>
      </c>
      <c r="L75" s="79">
        <f t="shared" si="11"/>
        <v>0</v>
      </c>
      <c r="M75" s="96">
        <f t="shared" si="12"/>
        <v>0</v>
      </c>
      <c r="N75" s="59">
        <v>0.23</v>
      </c>
      <c r="O75" s="58">
        <f t="shared" si="13"/>
        <v>0</v>
      </c>
      <c r="P75" s="60"/>
    </row>
    <row r="76" spans="1:16">
      <c r="A76" s="51">
        <v>69</v>
      </c>
      <c r="B76" s="70" t="s">
        <v>7</v>
      </c>
      <c r="C76" s="75">
        <v>24</v>
      </c>
      <c r="D76" s="135">
        <f t="shared" si="7"/>
        <v>0</v>
      </c>
      <c r="E76" s="81">
        <v>2</v>
      </c>
      <c r="F76" s="79">
        <f t="shared" si="8"/>
        <v>0</v>
      </c>
      <c r="G76" s="84">
        <v>0</v>
      </c>
      <c r="H76" s="79">
        <f t="shared" si="9"/>
        <v>0</v>
      </c>
      <c r="I76" s="92">
        <v>2</v>
      </c>
      <c r="J76" s="79">
        <f t="shared" si="10"/>
        <v>0</v>
      </c>
      <c r="K76" s="81">
        <v>1</v>
      </c>
      <c r="L76" s="79">
        <f t="shared" si="11"/>
        <v>0</v>
      </c>
      <c r="M76" s="96">
        <f t="shared" si="12"/>
        <v>0</v>
      </c>
      <c r="N76" s="59">
        <v>0.23</v>
      </c>
      <c r="O76" s="58">
        <f t="shared" si="13"/>
        <v>0</v>
      </c>
      <c r="P76" s="60"/>
    </row>
    <row r="77" spans="1:16">
      <c r="A77" s="51">
        <v>70</v>
      </c>
      <c r="B77" s="70" t="s">
        <v>94</v>
      </c>
      <c r="C77" s="75">
        <v>24</v>
      </c>
      <c r="D77" s="135">
        <f t="shared" si="7"/>
        <v>0</v>
      </c>
      <c r="E77" s="81">
        <v>2</v>
      </c>
      <c r="F77" s="79">
        <f t="shared" si="8"/>
        <v>0</v>
      </c>
      <c r="G77" s="84">
        <v>0</v>
      </c>
      <c r="H77" s="79">
        <f t="shared" si="9"/>
        <v>0</v>
      </c>
      <c r="I77" s="92">
        <v>2</v>
      </c>
      <c r="J77" s="79">
        <f t="shared" si="10"/>
        <v>0</v>
      </c>
      <c r="K77" s="81">
        <v>1</v>
      </c>
      <c r="L77" s="79">
        <f t="shared" si="11"/>
        <v>0</v>
      </c>
      <c r="M77" s="96">
        <f t="shared" si="12"/>
        <v>0</v>
      </c>
      <c r="N77" s="59">
        <v>0.23</v>
      </c>
      <c r="O77" s="58">
        <f t="shared" si="13"/>
        <v>0</v>
      </c>
      <c r="P77" s="60"/>
    </row>
    <row r="78" spans="1:16">
      <c r="A78" s="51">
        <v>71</v>
      </c>
      <c r="B78" s="70" t="s">
        <v>24</v>
      </c>
      <c r="C78" s="75">
        <v>5</v>
      </c>
      <c r="D78" s="135">
        <f t="shared" si="7"/>
        <v>0</v>
      </c>
      <c r="E78" s="81">
        <v>1</v>
      </c>
      <c r="F78" s="79">
        <f t="shared" si="8"/>
        <v>0</v>
      </c>
      <c r="G78" s="84">
        <v>0</v>
      </c>
      <c r="H78" s="79">
        <f t="shared" si="9"/>
        <v>0</v>
      </c>
      <c r="I78" s="92">
        <v>1</v>
      </c>
      <c r="J78" s="79">
        <f t="shared" si="10"/>
        <v>0</v>
      </c>
      <c r="K78" s="81">
        <v>0</v>
      </c>
      <c r="L78" s="79">
        <f t="shared" si="11"/>
        <v>0</v>
      </c>
      <c r="M78" s="96">
        <f t="shared" si="12"/>
        <v>0</v>
      </c>
      <c r="N78" s="59">
        <v>0.23</v>
      </c>
      <c r="O78" s="58">
        <f t="shared" si="13"/>
        <v>0</v>
      </c>
      <c r="P78" s="60"/>
    </row>
    <row r="79" spans="1:16">
      <c r="A79" s="51">
        <v>72</v>
      </c>
      <c r="B79" s="70" t="s">
        <v>95</v>
      </c>
      <c r="C79" s="75">
        <v>1</v>
      </c>
      <c r="D79" s="135">
        <f t="shared" si="7"/>
        <v>0</v>
      </c>
      <c r="E79" s="81">
        <v>1</v>
      </c>
      <c r="F79" s="79">
        <f t="shared" si="8"/>
        <v>0</v>
      </c>
      <c r="G79" s="84">
        <v>1</v>
      </c>
      <c r="H79" s="79">
        <f t="shared" si="9"/>
        <v>0</v>
      </c>
      <c r="I79" s="92">
        <v>1</v>
      </c>
      <c r="J79" s="79">
        <f t="shared" si="10"/>
        <v>0</v>
      </c>
      <c r="K79" s="81">
        <v>1</v>
      </c>
      <c r="L79" s="79">
        <f t="shared" si="11"/>
        <v>0</v>
      </c>
      <c r="M79" s="96">
        <f t="shared" si="12"/>
        <v>0</v>
      </c>
      <c r="N79" s="59">
        <v>0.23</v>
      </c>
      <c r="O79" s="58">
        <f t="shared" si="13"/>
        <v>0</v>
      </c>
      <c r="P79" s="60"/>
    </row>
    <row r="80" spans="1:16">
      <c r="A80" s="51">
        <v>73</v>
      </c>
      <c r="B80" s="70" t="s">
        <v>96</v>
      </c>
      <c r="C80" s="75">
        <v>24</v>
      </c>
      <c r="D80" s="135">
        <f t="shared" si="7"/>
        <v>0</v>
      </c>
      <c r="E80" s="81">
        <v>2</v>
      </c>
      <c r="F80" s="79">
        <f t="shared" si="8"/>
        <v>0</v>
      </c>
      <c r="G80" s="84">
        <v>0</v>
      </c>
      <c r="H80" s="79">
        <f t="shared" si="9"/>
        <v>0</v>
      </c>
      <c r="I80" s="92">
        <v>2</v>
      </c>
      <c r="J80" s="79">
        <f t="shared" si="10"/>
        <v>0</v>
      </c>
      <c r="K80" s="81">
        <v>1</v>
      </c>
      <c r="L80" s="79">
        <f t="shared" si="11"/>
        <v>0</v>
      </c>
      <c r="M80" s="96">
        <f t="shared" si="12"/>
        <v>0</v>
      </c>
      <c r="N80" s="59">
        <v>0.23</v>
      </c>
      <c r="O80" s="58">
        <f t="shared" si="13"/>
        <v>0</v>
      </c>
      <c r="P80" s="60"/>
    </row>
    <row r="81" spans="1:20">
      <c r="A81" s="51">
        <v>74</v>
      </c>
      <c r="B81" s="70" t="s">
        <v>97</v>
      </c>
      <c r="C81" s="75">
        <v>0</v>
      </c>
      <c r="D81" s="135">
        <f t="shared" si="7"/>
        <v>0</v>
      </c>
      <c r="E81" s="81">
        <v>1</v>
      </c>
      <c r="F81" s="79">
        <f t="shared" si="8"/>
        <v>0</v>
      </c>
      <c r="G81" s="84">
        <v>3</v>
      </c>
      <c r="H81" s="79">
        <f t="shared" si="9"/>
        <v>0</v>
      </c>
      <c r="I81" s="92">
        <v>1</v>
      </c>
      <c r="J81" s="79">
        <f t="shared" si="10"/>
        <v>0</v>
      </c>
      <c r="K81" s="81">
        <v>0</v>
      </c>
      <c r="L81" s="79">
        <f t="shared" si="11"/>
        <v>0</v>
      </c>
      <c r="M81" s="96">
        <f t="shared" si="12"/>
        <v>0</v>
      </c>
      <c r="N81" s="59">
        <v>0.23</v>
      </c>
      <c r="O81" s="58">
        <f t="shared" si="13"/>
        <v>0</v>
      </c>
      <c r="P81" s="60"/>
    </row>
    <row r="82" spans="1:20">
      <c r="A82" s="51">
        <v>75</v>
      </c>
      <c r="B82" s="70" t="s">
        <v>98</v>
      </c>
      <c r="C82" s="75">
        <v>62</v>
      </c>
      <c r="D82" s="135">
        <f t="shared" si="7"/>
        <v>0</v>
      </c>
      <c r="E82" s="81">
        <v>1</v>
      </c>
      <c r="F82" s="79">
        <f t="shared" si="8"/>
        <v>0</v>
      </c>
      <c r="G82" s="84">
        <v>2</v>
      </c>
      <c r="H82" s="79">
        <f t="shared" si="9"/>
        <v>0</v>
      </c>
      <c r="I82" s="92">
        <v>2</v>
      </c>
      <c r="J82" s="79">
        <f t="shared" si="10"/>
        <v>0</v>
      </c>
      <c r="K82" s="81">
        <v>1</v>
      </c>
      <c r="L82" s="79">
        <f t="shared" si="11"/>
        <v>0</v>
      </c>
      <c r="M82" s="96">
        <f t="shared" si="12"/>
        <v>0</v>
      </c>
      <c r="N82" s="59">
        <v>0.23</v>
      </c>
      <c r="O82" s="58">
        <f t="shared" si="13"/>
        <v>0</v>
      </c>
      <c r="P82" s="60"/>
    </row>
    <row r="83" spans="1:20">
      <c r="A83" s="51">
        <v>76</v>
      </c>
      <c r="B83" s="70" t="s">
        <v>99</v>
      </c>
      <c r="C83" s="75">
        <v>0</v>
      </c>
      <c r="D83" s="135">
        <f t="shared" si="7"/>
        <v>0</v>
      </c>
      <c r="E83" s="81">
        <v>0</v>
      </c>
      <c r="F83" s="79">
        <f t="shared" si="8"/>
        <v>0</v>
      </c>
      <c r="G83" s="84">
        <v>1</v>
      </c>
      <c r="H83" s="79">
        <f t="shared" si="9"/>
        <v>0</v>
      </c>
      <c r="I83" s="92">
        <v>1</v>
      </c>
      <c r="J83" s="79">
        <f t="shared" si="10"/>
        <v>0</v>
      </c>
      <c r="K83" s="81">
        <v>0</v>
      </c>
      <c r="L83" s="79">
        <f t="shared" si="11"/>
        <v>0</v>
      </c>
      <c r="M83" s="96">
        <f t="shared" si="12"/>
        <v>0</v>
      </c>
      <c r="N83" s="59">
        <v>0.23</v>
      </c>
      <c r="O83" s="58">
        <f t="shared" si="13"/>
        <v>0</v>
      </c>
      <c r="P83" s="60"/>
    </row>
    <row r="84" spans="1:20" ht="15" thickBot="1">
      <c r="A84" s="104">
        <v>77</v>
      </c>
      <c r="B84" s="71" t="s">
        <v>100</v>
      </c>
      <c r="C84" s="105">
        <v>0</v>
      </c>
      <c r="D84" s="136">
        <f t="shared" si="7"/>
        <v>0</v>
      </c>
      <c r="E84" s="82">
        <v>0</v>
      </c>
      <c r="F84" s="83">
        <f t="shared" si="8"/>
        <v>0</v>
      </c>
      <c r="G84" s="107">
        <v>4</v>
      </c>
      <c r="H84" s="106">
        <f t="shared" si="9"/>
        <v>0</v>
      </c>
      <c r="I84" s="108">
        <v>0</v>
      </c>
      <c r="J84" s="106">
        <f t="shared" si="10"/>
        <v>0</v>
      </c>
      <c r="K84" s="109">
        <v>0</v>
      </c>
      <c r="L84" s="106">
        <f t="shared" si="11"/>
        <v>0</v>
      </c>
      <c r="M84" s="110">
        <f t="shared" si="12"/>
        <v>0</v>
      </c>
      <c r="N84" s="63">
        <v>0.23</v>
      </c>
      <c r="O84" s="62">
        <f t="shared" si="13"/>
        <v>0</v>
      </c>
      <c r="P84" s="64"/>
    </row>
    <row r="85" spans="1:20" ht="15.75" thickBot="1">
      <c r="A85" s="33"/>
      <c r="B85" s="14" t="s">
        <v>5</v>
      </c>
      <c r="C85" s="48">
        <f t="shared" ref="C85:M85" si="14">SUM(C8:C84)</f>
        <v>862</v>
      </c>
      <c r="D85" s="16">
        <f t="shared" si="14"/>
        <v>0</v>
      </c>
      <c r="E85" s="65">
        <f t="shared" si="14"/>
        <v>92</v>
      </c>
      <c r="F85" s="16">
        <f t="shared" si="14"/>
        <v>0</v>
      </c>
      <c r="G85" s="65">
        <f t="shared" si="14"/>
        <v>74</v>
      </c>
      <c r="H85" s="16">
        <f t="shared" si="14"/>
        <v>0</v>
      </c>
      <c r="I85" s="15">
        <f t="shared" si="14"/>
        <v>104</v>
      </c>
      <c r="J85" s="16">
        <f t="shared" si="14"/>
        <v>0</v>
      </c>
      <c r="K85" s="47">
        <f t="shared" si="14"/>
        <v>8</v>
      </c>
      <c r="L85" s="16">
        <f t="shared" si="14"/>
        <v>0</v>
      </c>
      <c r="M85" s="16">
        <f t="shared" si="14"/>
        <v>0</v>
      </c>
      <c r="N85" s="17">
        <v>0.23</v>
      </c>
      <c r="O85" s="16">
        <f>ROUND(M85*N85+M85,2)</f>
        <v>0</v>
      </c>
      <c r="P85" s="18"/>
      <c r="R85" s="5"/>
    </row>
    <row r="86" spans="1:20" ht="15.75" thickBot="1">
      <c r="A86" s="43"/>
      <c r="B86" s="166" t="s">
        <v>2</v>
      </c>
      <c r="C86" s="167"/>
      <c r="D86" s="168"/>
      <c r="E86" s="167"/>
      <c r="F86" s="168"/>
      <c r="G86" s="167"/>
      <c r="H86" s="167"/>
      <c r="I86" s="167"/>
      <c r="J86" s="167"/>
      <c r="K86" s="167"/>
      <c r="L86" s="167"/>
      <c r="M86" s="167"/>
      <c r="N86" s="167"/>
      <c r="O86" s="167"/>
      <c r="P86" s="169"/>
    </row>
    <row r="87" spans="1:20" ht="15">
      <c r="A87" s="6">
        <v>1</v>
      </c>
      <c r="B87" s="128" t="s">
        <v>104</v>
      </c>
      <c r="C87" s="133">
        <v>18</v>
      </c>
      <c r="D87" s="99">
        <f>$D$5*C87</f>
        <v>0</v>
      </c>
      <c r="E87" s="140">
        <v>2</v>
      </c>
      <c r="F87" s="99">
        <f>$F$5*E87</f>
        <v>0</v>
      </c>
      <c r="G87" s="137">
        <v>0</v>
      </c>
      <c r="H87" s="122">
        <f>$H$5*G87</f>
        <v>0</v>
      </c>
      <c r="I87" s="123">
        <v>2</v>
      </c>
      <c r="J87" s="122">
        <f>$J$5*I87</f>
        <v>0</v>
      </c>
      <c r="K87" s="141">
        <v>0</v>
      </c>
      <c r="L87" s="122">
        <f>$L$5*K87</f>
        <v>0</v>
      </c>
      <c r="M87" s="124">
        <f>J87+H87+F87+D87</f>
        <v>0</v>
      </c>
      <c r="N87" s="125">
        <v>0.23</v>
      </c>
      <c r="O87" s="124">
        <f t="shared" ref="O87:O94" si="15">ROUND(M87*N87+M87,2)</f>
        <v>0</v>
      </c>
      <c r="P87" s="126"/>
    </row>
    <row r="88" spans="1:20" ht="15">
      <c r="A88" s="6">
        <v>2</v>
      </c>
      <c r="B88" s="129" t="s">
        <v>105</v>
      </c>
      <c r="C88" s="134">
        <v>33</v>
      </c>
      <c r="D88" s="99">
        <f t="shared" ref="D88:D94" si="16">$D$5*C88</f>
        <v>0</v>
      </c>
      <c r="E88" s="131">
        <v>3</v>
      </c>
      <c r="F88" s="99">
        <f t="shared" ref="F88:F94" si="17">$F$5*E88</f>
        <v>0</v>
      </c>
      <c r="G88" s="138">
        <v>1</v>
      </c>
      <c r="H88" s="99">
        <f t="shared" ref="H88:H94" si="18">$H$5*G88</f>
        <v>0</v>
      </c>
      <c r="I88" s="100">
        <v>3</v>
      </c>
      <c r="J88" s="122">
        <f t="shared" ref="J88:J94" si="19">$J$5*I88</f>
        <v>0</v>
      </c>
      <c r="K88" s="142">
        <v>1</v>
      </c>
      <c r="L88" s="122">
        <f t="shared" ref="L88:L94" si="20">$L$5*K88</f>
        <v>0</v>
      </c>
      <c r="M88" s="101">
        <f t="shared" ref="M88:M94" si="21">J88+H88+F88+D88</f>
        <v>0</v>
      </c>
      <c r="N88" s="102">
        <v>0.23</v>
      </c>
      <c r="O88" s="101">
        <f t="shared" si="15"/>
        <v>0</v>
      </c>
      <c r="P88" s="103"/>
    </row>
    <row r="89" spans="1:20" ht="15">
      <c r="A89" s="6">
        <v>3</v>
      </c>
      <c r="B89" s="129" t="s">
        <v>106</v>
      </c>
      <c r="C89" s="134">
        <v>33</v>
      </c>
      <c r="D89" s="99">
        <f t="shared" si="16"/>
        <v>0</v>
      </c>
      <c r="E89" s="131">
        <v>3</v>
      </c>
      <c r="F89" s="99">
        <f t="shared" si="17"/>
        <v>0</v>
      </c>
      <c r="G89" s="138">
        <v>0</v>
      </c>
      <c r="H89" s="99">
        <f t="shared" si="18"/>
        <v>0</v>
      </c>
      <c r="I89" s="100">
        <v>3</v>
      </c>
      <c r="J89" s="122">
        <f t="shared" si="19"/>
        <v>0</v>
      </c>
      <c r="K89" s="142">
        <v>0</v>
      </c>
      <c r="L89" s="122">
        <f t="shared" si="20"/>
        <v>0</v>
      </c>
      <c r="M89" s="101">
        <f t="shared" si="21"/>
        <v>0</v>
      </c>
      <c r="N89" s="102">
        <f>$N$88</f>
        <v>0.23</v>
      </c>
      <c r="O89" s="101">
        <f t="shared" si="15"/>
        <v>0</v>
      </c>
      <c r="P89" s="103"/>
      <c r="T89" s="5"/>
    </row>
    <row r="90" spans="1:20" ht="15">
      <c r="A90" s="6">
        <v>4</v>
      </c>
      <c r="B90" s="129" t="s">
        <v>3</v>
      </c>
      <c r="C90" s="134">
        <v>3</v>
      </c>
      <c r="D90" s="99">
        <f t="shared" si="16"/>
        <v>0</v>
      </c>
      <c r="E90" s="131">
        <v>1</v>
      </c>
      <c r="F90" s="99">
        <f t="shared" si="17"/>
        <v>0</v>
      </c>
      <c r="G90" s="138">
        <v>1</v>
      </c>
      <c r="H90" s="99">
        <f t="shared" si="18"/>
        <v>0</v>
      </c>
      <c r="I90" s="100">
        <v>1</v>
      </c>
      <c r="J90" s="122">
        <f t="shared" si="19"/>
        <v>0</v>
      </c>
      <c r="K90" s="142">
        <v>0</v>
      </c>
      <c r="L90" s="122">
        <f t="shared" si="20"/>
        <v>0</v>
      </c>
      <c r="M90" s="101">
        <f t="shared" si="21"/>
        <v>0</v>
      </c>
      <c r="N90" s="102">
        <v>0.23</v>
      </c>
      <c r="O90" s="101">
        <f t="shared" si="15"/>
        <v>0</v>
      </c>
      <c r="P90" s="103"/>
    </row>
    <row r="91" spans="1:20" ht="15">
      <c r="A91" s="6">
        <v>5</v>
      </c>
      <c r="B91" s="129" t="s">
        <v>107</v>
      </c>
      <c r="C91" s="134">
        <v>12</v>
      </c>
      <c r="D91" s="99">
        <f t="shared" si="16"/>
        <v>0</v>
      </c>
      <c r="E91" s="131">
        <v>2</v>
      </c>
      <c r="F91" s="99">
        <f t="shared" si="17"/>
        <v>0</v>
      </c>
      <c r="G91" s="138">
        <v>0</v>
      </c>
      <c r="H91" s="99">
        <f t="shared" si="18"/>
        <v>0</v>
      </c>
      <c r="I91" s="100">
        <v>2</v>
      </c>
      <c r="J91" s="122">
        <f t="shared" si="19"/>
        <v>0</v>
      </c>
      <c r="K91" s="142">
        <v>0</v>
      </c>
      <c r="L91" s="122">
        <f t="shared" si="20"/>
        <v>0</v>
      </c>
      <c r="M91" s="101">
        <f t="shared" si="21"/>
        <v>0</v>
      </c>
      <c r="N91" s="102">
        <v>0.23</v>
      </c>
      <c r="O91" s="101">
        <f t="shared" si="15"/>
        <v>0</v>
      </c>
      <c r="P91" s="103"/>
    </row>
    <row r="92" spans="1:20" ht="15">
      <c r="A92" s="6">
        <v>6</v>
      </c>
      <c r="B92" s="129" t="s">
        <v>108</v>
      </c>
      <c r="C92" s="134">
        <v>18</v>
      </c>
      <c r="D92" s="99">
        <f t="shared" si="16"/>
        <v>0</v>
      </c>
      <c r="E92" s="131">
        <v>2</v>
      </c>
      <c r="F92" s="99">
        <f t="shared" si="17"/>
        <v>0</v>
      </c>
      <c r="G92" s="138">
        <v>0</v>
      </c>
      <c r="H92" s="99">
        <f t="shared" si="18"/>
        <v>0</v>
      </c>
      <c r="I92" s="100">
        <v>2</v>
      </c>
      <c r="J92" s="122">
        <f t="shared" si="19"/>
        <v>0</v>
      </c>
      <c r="K92" s="142">
        <v>0</v>
      </c>
      <c r="L92" s="122">
        <f t="shared" si="20"/>
        <v>0</v>
      </c>
      <c r="M92" s="101">
        <f t="shared" si="21"/>
        <v>0</v>
      </c>
      <c r="N92" s="102">
        <v>0.23</v>
      </c>
      <c r="O92" s="101">
        <f t="shared" si="15"/>
        <v>0</v>
      </c>
      <c r="P92" s="103"/>
    </row>
    <row r="93" spans="1:20" ht="15">
      <c r="A93" s="6">
        <v>7</v>
      </c>
      <c r="B93" s="129" t="s">
        <v>109</v>
      </c>
      <c r="C93" s="134">
        <v>0</v>
      </c>
      <c r="D93" s="99">
        <f t="shared" si="16"/>
        <v>0</v>
      </c>
      <c r="E93" s="131">
        <v>0</v>
      </c>
      <c r="F93" s="99">
        <f t="shared" si="17"/>
        <v>0</v>
      </c>
      <c r="G93" s="138">
        <v>1</v>
      </c>
      <c r="H93" s="99">
        <f t="shared" si="18"/>
        <v>0</v>
      </c>
      <c r="I93" s="100">
        <v>0</v>
      </c>
      <c r="J93" s="122">
        <f t="shared" si="19"/>
        <v>0</v>
      </c>
      <c r="K93" s="142">
        <v>0</v>
      </c>
      <c r="L93" s="122">
        <f t="shared" si="20"/>
        <v>0</v>
      </c>
      <c r="M93" s="101">
        <f t="shared" si="21"/>
        <v>0</v>
      </c>
      <c r="N93" s="102">
        <v>0.23</v>
      </c>
      <c r="O93" s="101">
        <f t="shared" si="15"/>
        <v>0</v>
      </c>
      <c r="P93" s="103"/>
    </row>
    <row r="94" spans="1:20" ht="15.75" thickBot="1">
      <c r="A94" s="93">
        <v>8</v>
      </c>
      <c r="B94" s="130" t="s">
        <v>4</v>
      </c>
      <c r="C94" s="144">
        <v>0</v>
      </c>
      <c r="D94" s="111">
        <f t="shared" si="16"/>
        <v>0</v>
      </c>
      <c r="E94" s="132">
        <v>0</v>
      </c>
      <c r="F94" s="111">
        <f t="shared" si="17"/>
        <v>0</v>
      </c>
      <c r="G94" s="139">
        <v>5</v>
      </c>
      <c r="H94" s="111">
        <f t="shared" si="18"/>
        <v>0</v>
      </c>
      <c r="I94" s="112">
        <v>0</v>
      </c>
      <c r="J94" s="145">
        <f t="shared" si="19"/>
        <v>0</v>
      </c>
      <c r="K94" s="146">
        <v>0</v>
      </c>
      <c r="L94" s="145">
        <f t="shared" si="20"/>
        <v>0</v>
      </c>
      <c r="M94" s="113">
        <f t="shared" si="21"/>
        <v>0</v>
      </c>
      <c r="N94" s="114">
        <v>0.23</v>
      </c>
      <c r="O94" s="113">
        <f t="shared" si="15"/>
        <v>0</v>
      </c>
      <c r="P94" s="115"/>
    </row>
    <row r="95" spans="1:20" ht="15.75" thickBot="1">
      <c r="A95" s="158" t="s">
        <v>5</v>
      </c>
      <c r="B95" s="159"/>
      <c r="C95" s="116">
        <f t="shared" ref="C95:L95" si="22">SUM(C87:C94)</f>
        <v>117</v>
      </c>
      <c r="D95" s="117">
        <f t="shared" si="22"/>
        <v>0</v>
      </c>
      <c r="E95" s="118">
        <f t="shared" si="22"/>
        <v>13</v>
      </c>
      <c r="F95" s="117">
        <f t="shared" si="22"/>
        <v>0</v>
      </c>
      <c r="G95" s="118">
        <f t="shared" si="22"/>
        <v>8</v>
      </c>
      <c r="H95" s="117">
        <f t="shared" si="22"/>
        <v>0</v>
      </c>
      <c r="I95" s="119">
        <f t="shared" si="22"/>
        <v>13</v>
      </c>
      <c r="J95" s="120">
        <f t="shared" si="22"/>
        <v>0</v>
      </c>
      <c r="K95" s="143">
        <f t="shared" si="22"/>
        <v>1</v>
      </c>
      <c r="L95" s="147">
        <f t="shared" si="22"/>
        <v>0</v>
      </c>
      <c r="M95" s="121">
        <f t="shared" ref="M95:M97" si="23">J95+H95+F95+D95</f>
        <v>0</v>
      </c>
      <c r="N95" s="17">
        <v>0.23</v>
      </c>
      <c r="O95" s="149">
        <f>ROUND(M95*N95+M95,2)</f>
        <v>0</v>
      </c>
      <c r="P95" s="148"/>
    </row>
    <row r="96" spans="1:20" ht="15.75" thickBot="1">
      <c r="A96" s="153"/>
      <c r="B96" s="154"/>
      <c r="C96" s="34">
        <f>C95</f>
        <v>117</v>
      </c>
      <c r="D96" s="30">
        <f t="shared" ref="D96:D98" si="24">$D$5*C96</f>
        <v>0</v>
      </c>
      <c r="E96" s="9">
        <v>92</v>
      </c>
      <c r="F96" s="30">
        <f t="shared" ref="F96:F98" si="25">$F$5*E96</f>
        <v>0</v>
      </c>
      <c r="G96" s="10">
        <f>G95</f>
        <v>8</v>
      </c>
      <c r="H96" s="31">
        <f t="shared" ref="H96:H98" si="26">$H$5*G96</f>
        <v>0</v>
      </c>
      <c r="I96" s="9">
        <f>I95</f>
        <v>13</v>
      </c>
      <c r="J96" s="31">
        <f t="shared" ref="J96:J98" si="27">$J$5*I96</f>
        <v>0</v>
      </c>
      <c r="K96" s="150">
        <v>8</v>
      </c>
      <c r="L96" s="31">
        <f>L5*K96</f>
        <v>0</v>
      </c>
      <c r="M96" s="8">
        <f t="shared" si="23"/>
        <v>0</v>
      </c>
      <c r="N96" s="13">
        <v>0.23</v>
      </c>
      <c r="O96" s="19">
        <f t="shared" ref="O96:O97" si="28">ROUND(M96*N96+M96,2)</f>
        <v>0</v>
      </c>
      <c r="P96" s="32" t="s">
        <v>6</v>
      </c>
      <c r="Q96" s="1"/>
    </row>
    <row r="97" spans="2:17" ht="15.75" thickBot="1">
      <c r="B97" s="156" t="s">
        <v>8</v>
      </c>
      <c r="C97" s="35">
        <f>C85</f>
        <v>862</v>
      </c>
      <c r="D97" s="36">
        <f t="shared" si="24"/>
        <v>0</v>
      </c>
      <c r="E97" s="37">
        <v>13</v>
      </c>
      <c r="F97" s="36">
        <f t="shared" si="25"/>
        <v>0</v>
      </c>
      <c r="G97" s="38">
        <f>G85</f>
        <v>74</v>
      </c>
      <c r="H97" s="39">
        <f t="shared" si="26"/>
        <v>0</v>
      </c>
      <c r="I97" s="37">
        <v>104</v>
      </c>
      <c r="J97" s="39">
        <f t="shared" si="27"/>
        <v>0</v>
      </c>
      <c r="K97" s="151">
        <v>1</v>
      </c>
      <c r="L97" s="31">
        <f>L5*K97</f>
        <v>0</v>
      </c>
      <c r="M97" s="40">
        <f t="shared" si="23"/>
        <v>0</v>
      </c>
      <c r="N97" s="41">
        <v>0.23</v>
      </c>
      <c r="O97" s="42">
        <f t="shared" si="28"/>
        <v>0</v>
      </c>
      <c r="P97" s="20" t="s">
        <v>2</v>
      </c>
      <c r="Q97" s="1"/>
    </row>
    <row r="98" spans="2:17" ht="15" customHeight="1" thickBot="1">
      <c r="B98" s="157"/>
      <c r="C98" s="25">
        <f t="shared" ref="C98:I98" si="29">SUM(C96:C97)</f>
        <v>979</v>
      </c>
      <c r="D98" s="26">
        <f t="shared" si="24"/>
        <v>0</v>
      </c>
      <c r="E98" s="22">
        <f>SUM(E96:E97)</f>
        <v>105</v>
      </c>
      <c r="F98" s="26">
        <f t="shared" si="25"/>
        <v>0</v>
      </c>
      <c r="G98" s="23">
        <f t="shared" si="29"/>
        <v>82</v>
      </c>
      <c r="H98" s="27">
        <f t="shared" si="26"/>
        <v>0</v>
      </c>
      <c r="I98" s="22">
        <f t="shared" si="29"/>
        <v>117</v>
      </c>
      <c r="J98" s="27">
        <f t="shared" si="27"/>
        <v>0</v>
      </c>
      <c r="K98" s="152">
        <v>9</v>
      </c>
      <c r="L98" s="45">
        <f>SUM(L96:L97)</f>
        <v>0</v>
      </c>
      <c r="M98" s="28">
        <f>J98+H98+F98+D98+L98</f>
        <v>0</v>
      </c>
      <c r="N98" s="29">
        <v>0.23</v>
      </c>
      <c r="O98" s="21">
        <f>ROUND(M98*N98+M98,2)</f>
        <v>0</v>
      </c>
      <c r="P98" s="24" t="s">
        <v>14</v>
      </c>
    </row>
    <row r="100" spans="2:17" ht="15">
      <c r="D100" s="5"/>
      <c r="F100" s="5"/>
      <c r="H100" s="5"/>
      <c r="J100" s="5"/>
      <c r="K100" s="5"/>
      <c r="L100" s="5"/>
      <c r="M100" s="5"/>
      <c r="N100" s="7"/>
      <c r="O100" s="5"/>
    </row>
    <row r="103" spans="2:17" ht="15.75">
      <c r="B103" t="s">
        <v>19</v>
      </c>
      <c r="H103" s="3" t="s">
        <v>13</v>
      </c>
      <c r="N103" s="155" t="s">
        <v>16</v>
      </c>
      <c r="O103" s="155"/>
      <c r="P103" s="155"/>
    </row>
    <row r="104" spans="2:17" ht="15.75">
      <c r="B104" t="s">
        <v>20</v>
      </c>
      <c r="H104" s="3" t="s">
        <v>17</v>
      </c>
      <c r="N104" s="155" t="s">
        <v>18</v>
      </c>
      <c r="O104" s="155"/>
      <c r="P104" s="155"/>
    </row>
    <row r="105" spans="2:17">
      <c r="B105" t="s">
        <v>21</v>
      </c>
      <c r="H105" s="44"/>
    </row>
    <row r="106" spans="2:17">
      <c r="B106" t="s">
        <v>22</v>
      </c>
    </row>
    <row r="107" spans="2:17">
      <c r="B107" t="s">
        <v>110</v>
      </c>
    </row>
  </sheetData>
  <mergeCells count="20">
    <mergeCell ref="B86:P86"/>
    <mergeCell ref="B1:E1"/>
    <mergeCell ref="N4:N5"/>
    <mergeCell ref="O4:O5"/>
    <mergeCell ref="P4:P5"/>
    <mergeCell ref="G4:G5"/>
    <mergeCell ref="I4:I5"/>
    <mergeCell ref="M4:M5"/>
    <mergeCell ref="K4:K5"/>
    <mergeCell ref="B2:M2"/>
    <mergeCell ref="A4:A5"/>
    <mergeCell ref="B4:B5"/>
    <mergeCell ref="C4:C5"/>
    <mergeCell ref="E4:E5"/>
    <mergeCell ref="B7:O7"/>
    <mergeCell ref="A96:B96"/>
    <mergeCell ref="N103:P103"/>
    <mergeCell ref="N104:P104"/>
    <mergeCell ref="B97:B98"/>
    <mergeCell ref="A95:B95"/>
  </mergeCells>
  <pageMargins left="0.70866141732283472" right="0.70866141732283472" top="0" bottom="0" header="0.31496062992125984" footer="0.31496062992125984"/>
  <pageSetup paperSize="9" scale="78" fitToHeight="2" orientation="landscape" copies="3" r:id="rId1"/>
  <ignoredErrors>
    <ignoredError sqref="F96:F98 H96:H98 D96 D9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Arkusz1!Obszar_wydruku</vt:lpstr>
      <vt:lpstr>Arkusz1!Tytuły_wydruku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awojcik</dc:creator>
  <cp:lastModifiedBy>Zbigniew Gwiazda</cp:lastModifiedBy>
  <cp:lastPrinted>2021-07-23T07:34:51Z</cp:lastPrinted>
  <dcterms:created xsi:type="dcterms:W3CDTF">2013-02-22T13:29:47Z</dcterms:created>
  <dcterms:modified xsi:type="dcterms:W3CDTF">2023-09-08T06:23:15Z</dcterms:modified>
</cp:coreProperties>
</file>