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9040" windowHeight="15720"/>
  </bookViews>
  <sheets>
    <sheet name="Arkusz1" sheetId="1" r:id="rId1"/>
  </sheets>
  <definedNames>
    <definedName name="_xlnm.Print_Area" localSheetId="0">Arkusz1!$A$1:$AD$70</definedName>
  </definedNames>
  <calcPr calcId="125725"/>
</workbook>
</file>

<file path=xl/calcChain.xml><?xml version="1.0" encoding="utf-8"?>
<calcChain xmlns="http://schemas.openxmlformats.org/spreadsheetml/2006/main">
  <c r="L47" i="1"/>
  <c r="S47"/>
  <c r="U47" s="1"/>
  <c r="V47" s="1"/>
  <c r="J47"/>
  <c r="Y47"/>
  <c r="Z47" s="1"/>
  <c r="H47"/>
  <c r="F47"/>
  <c r="L46"/>
  <c r="R46"/>
  <c r="S46"/>
  <c r="U46" s="1"/>
  <c r="V46" s="1"/>
  <c r="J46"/>
  <c r="Y46"/>
  <c r="Z46" s="1"/>
  <c r="H46"/>
  <c r="F46"/>
  <c r="N43"/>
  <c r="N44"/>
  <c r="N45"/>
  <c r="N46"/>
  <c r="N47"/>
  <c r="L45"/>
  <c r="R45"/>
  <c r="S45"/>
  <c r="U45" s="1"/>
  <c r="V45" s="1"/>
  <c r="J45"/>
  <c r="Y45"/>
  <c r="Z45" s="1"/>
  <c r="H45"/>
  <c r="M45" s="1"/>
  <c r="O45" s="1"/>
  <c r="F45"/>
  <c r="T47" l="1"/>
  <c r="T46"/>
  <c r="T45"/>
  <c r="M46"/>
  <c r="O46" s="1"/>
  <c r="M47"/>
  <c r="O47" s="1"/>
  <c r="AA47"/>
  <c r="AB47"/>
  <c r="AC47" s="1"/>
  <c r="AA46"/>
  <c r="AB46"/>
  <c r="AC46" s="1"/>
  <c r="AA45"/>
  <c r="AB45"/>
  <c r="AC45" s="1"/>
  <c r="L44"/>
  <c r="R44"/>
  <c r="S44"/>
  <c r="T44" s="1"/>
  <c r="J44"/>
  <c r="Y44"/>
  <c r="Z44" s="1"/>
  <c r="H44"/>
  <c r="F44"/>
  <c r="L43"/>
  <c r="R43"/>
  <c r="S43"/>
  <c r="U43" s="1"/>
  <c r="V43" s="1"/>
  <c r="J43"/>
  <c r="Y43"/>
  <c r="Z43" s="1"/>
  <c r="H43"/>
  <c r="F43"/>
  <c r="G48"/>
  <c r="P48"/>
  <c r="T43" l="1"/>
  <c r="M43"/>
  <c r="O43" s="1"/>
  <c r="M44"/>
  <c r="O44" s="1"/>
  <c r="U44"/>
  <c r="V44" s="1"/>
  <c r="AA44"/>
  <c r="AB44"/>
  <c r="AC44" s="1"/>
  <c r="AB43"/>
  <c r="AC43" s="1"/>
  <c r="AA43"/>
  <c r="Y42"/>
  <c r="Z42" s="1"/>
  <c r="AB42" s="1"/>
  <c r="AC42" s="1"/>
  <c r="R42"/>
  <c r="S42" s="1"/>
  <c r="U42" s="1"/>
  <c r="V42" s="1"/>
  <c r="L42"/>
  <c r="J42"/>
  <c r="H42"/>
  <c r="F42"/>
  <c r="Y54"/>
  <c r="Z54" s="1"/>
  <c r="Y55"/>
  <c r="Z55" s="1"/>
  <c r="Y56"/>
  <c r="Z56" s="1"/>
  <c r="Y53"/>
  <c r="Z53" s="1"/>
  <c r="Y19"/>
  <c r="Z19" s="1"/>
  <c r="Y20"/>
  <c r="Z20" s="1"/>
  <c r="Y21"/>
  <c r="Z21" s="1"/>
  <c r="Y22"/>
  <c r="Z22" s="1"/>
  <c r="Y23"/>
  <c r="Z23" s="1"/>
  <c r="Y24"/>
  <c r="Z24" s="1"/>
  <c r="Y25"/>
  <c r="Z25" s="1"/>
  <c r="Y26"/>
  <c r="Z26" s="1"/>
  <c r="Y27"/>
  <c r="Z27" s="1"/>
  <c r="Y28"/>
  <c r="Z28" s="1"/>
  <c r="Y29"/>
  <c r="Z29" s="1"/>
  <c r="Y30"/>
  <c r="Z30" s="1"/>
  <c r="Y31"/>
  <c r="Z31" s="1"/>
  <c r="Y32"/>
  <c r="Z32" s="1"/>
  <c r="Y33"/>
  <c r="Z33" s="1"/>
  <c r="Y34"/>
  <c r="Z34" s="1"/>
  <c r="Y35"/>
  <c r="Z35" s="1"/>
  <c r="Y36"/>
  <c r="Z36" s="1"/>
  <c r="Y37"/>
  <c r="Z37" s="1"/>
  <c r="Y38"/>
  <c r="Z38" s="1"/>
  <c r="Y39"/>
  <c r="Z39" s="1"/>
  <c r="Y40"/>
  <c r="Z40" s="1"/>
  <c r="Y41"/>
  <c r="Z41" s="1"/>
  <c r="Y18"/>
  <c r="Z18" s="1"/>
  <c r="R54"/>
  <c r="S54" s="1"/>
  <c r="R55"/>
  <c r="R56"/>
  <c r="R53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S36" s="1"/>
  <c r="R37"/>
  <c r="S37" s="1"/>
  <c r="R38"/>
  <c r="S38" s="1"/>
  <c r="T38" s="1"/>
  <c r="R39"/>
  <c r="S39" s="1"/>
  <c r="T39" s="1"/>
  <c r="R40"/>
  <c r="S40" s="1"/>
  <c r="U40" s="1"/>
  <c r="V40" s="1"/>
  <c r="R41"/>
  <c r="S41" s="1"/>
  <c r="R18"/>
  <c r="F54"/>
  <c r="H54"/>
  <c r="J54"/>
  <c r="L54"/>
  <c r="L41"/>
  <c r="J41"/>
  <c r="H41"/>
  <c r="F41"/>
  <c r="L40"/>
  <c r="J40"/>
  <c r="H40"/>
  <c r="F40"/>
  <c r="L38"/>
  <c r="L39"/>
  <c r="J38"/>
  <c r="J39"/>
  <c r="H38"/>
  <c r="H39"/>
  <c r="F38"/>
  <c r="F39"/>
  <c r="L37"/>
  <c r="J37"/>
  <c r="H37"/>
  <c r="F37"/>
  <c r="L36"/>
  <c r="J36"/>
  <c r="H36"/>
  <c r="F36"/>
  <c r="M42" l="1"/>
  <c r="O42" s="1"/>
  <c r="Z57"/>
  <c r="AA42"/>
  <c r="T42"/>
  <c r="M54"/>
  <c r="O54" s="1"/>
  <c r="U54"/>
  <c r="V54" s="1"/>
  <c r="T54"/>
  <c r="AA54"/>
  <c r="M41"/>
  <c r="O41" s="1"/>
  <c r="U41"/>
  <c r="V41" s="1"/>
  <c r="T41"/>
  <c r="M40"/>
  <c r="O40" s="1"/>
  <c r="T40"/>
  <c r="M39"/>
  <c r="O39" s="1"/>
  <c r="M38"/>
  <c r="O38" s="1"/>
  <c r="U39"/>
  <c r="V39" s="1"/>
  <c r="U38"/>
  <c r="V38" s="1"/>
  <c r="M37"/>
  <c r="O37" s="1"/>
  <c r="U37"/>
  <c r="V37" s="1"/>
  <c r="T37"/>
  <c r="M36"/>
  <c r="O36" s="1"/>
  <c r="U36"/>
  <c r="V36" s="1"/>
  <c r="T36"/>
  <c r="H53"/>
  <c r="K48"/>
  <c r="F56"/>
  <c r="F55"/>
  <c r="F53"/>
  <c r="E48"/>
  <c r="H55"/>
  <c r="AB54" l="1"/>
  <c r="AC54" s="1"/>
  <c r="I48"/>
  <c r="J19" l="1"/>
  <c r="J20"/>
  <c r="J21"/>
  <c r="J22"/>
  <c r="J23"/>
  <c r="J24"/>
  <c r="J25"/>
  <c r="J26"/>
  <c r="J27"/>
  <c r="J28"/>
  <c r="J29"/>
  <c r="J30"/>
  <c r="J31"/>
  <c r="J32"/>
  <c r="J33"/>
  <c r="J34"/>
  <c r="J35"/>
  <c r="S25"/>
  <c r="S27"/>
  <c r="S28"/>
  <c r="S19"/>
  <c r="H19"/>
  <c r="H20"/>
  <c r="H21"/>
  <c r="H22"/>
  <c r="H23"/>
  <c r="H24"/>
  <c r="H25"/>
  <c r="H26"/>
  <c r="H27"/>
  <c r="H28"/>
  <c r="H29"/>
  <c r="H30"/>
  <c r="H31"/>
  <c r="H32"/>
  <c r="H33"/>
  <c r="H34"/>
  <c r="H35"/>
  <c r="L19"/>
  <c r="L20"/>
  <c r="L21"/>
  <c r="L22"/>
  <c r="L23"/>
  <c r="L24"/>
  <c r="L25"/>
  <c r="L26"/>
  <c r="L27"/>
  <c r="L28"/>
  <c r="L29"/>
  <c r="L30"/>
  <c r="L31"/>
  <c r="L32"/>
  <c r="L33"/>
  <c r="L34"/>
  <c r="L35"/>
  <c r="J18"/>
  <c r="F19"/>
  <c r="F20"/>
  <c r="F21"/>
  <c r="F22"/>
  <c r="F23"/>
  <c r="F24"/>
  <c r="F25"/>
  <c r="F26"/>
  <c r="F27"/>
  <c r="F28"/>
  <c r="F29"/>
  <c r="F30"/>
  <c r="F31"/>
  <c r="F32"/>
  <c r="F33"/>
  <c r="F34"/>
  <c r="F35"/>
  <c r="F18"/>
  <c r="H18"/>
  <c r="S24"/>
  <c r="U24" s="1"/>
  <c r="V24" s="1"/>
  <c r="H48" l="1"/>
  <c r="S26"/>
  <c r="U26" s="1"/>
  <c r="V26" s="1"/>
  <c r="F48"/>
  <c r="T27"/>
  <c r="U27"/>
  <c r="V27" s="1"/>
  <c r="T28"/>
  <c r="U28"/>
  <c r="V28" s="1"/>
  <c r="T25"/>
  <c r="U25"/>
  <c r="V25" s="1"/>
  <c r="J48"/>
  <c r="M32"/>
  <c r="O32" s="1"/>
  <c r="M26"/>
  <c r="O26" s="1"/>
  <c r="M20"/>
  <c r="O20" s="1"/>
  <c r="M19"/>
  <c r="O19" s="1"/>
  <c r="M31"/>
  <c r="O31" s="1"/>
  <c r="M33"/>
  <c r="O33" s="1"/>
  <c r="M27"/>
  <c r="O27" s="1"/>
  <c r="M21"/>
  <c r="O21" s="1"/>
  <c r="M25"/>
  <c r="O25" s="1"/>
  <c r="M34"/>
  <c r="O34" s="1"/>
  <c r="M22"/>
  <c r="O22" s="1"/>
  <c r="M35"/>
  <c r="O35" s="1"/>
  <c r="M29"/>
  <c r="O29" s="1"/>
  <c r="M23"/>
  <c r="O23" s="1"/>
  <c r="M30"/>
  <c r="O30" s="1"/>
  <c r="M24"/>
  <c r="O24" s="1"/>
  <c r="M28"/>
  <c r="O28" s="1"/>
  <c r="T24"/>
  <c r="T26" l="1"/>
  <c r="U19"/>
  <c r="V19" s="1"/>
  <c r="S21"/>
  <c r="U21" s="1"/>
  <c r="V21" s="1"/>
  <c r="S22"/>
  <c r="U22" s="1"/>
  <c r="V22" s="1"/>
  <c r="S23"/>
  <c r="S29"/>
  <c r="U29" s="1"/>
  <c r="V29" s="1"/>
  <c r="S30"/>
  <c r="S31"/>
  <c r="U31" s="1"/>
  <c r="V31" s="1"/>
  <c r="S32"/>
  <c r="U32" s="1"/>
  <c r="V32" s="1"/>
  <c r="S33"/>
  <c r="U33" s="1"/>
  <c r="V33" s="1"/>
  <c r="S34"/>
  <c r="T34" s="1"/>
  <c r="S55"/>
  <c r="U55" s="1"/>
  <c r="V55" s="1"/>
  <c r="S56"/>
  <c r="U56" s="1"/>
  <c r="V56" s="1"/>
  <c r="S20" l="1"/>
  <c r="U20" s="1"/>
  <c r="V20" s="1"/>
  <c r="S53"/>
  <c r="U53" s="1"/>
  <c r="V53" s="1"/>
  <c r="U23"/>
  <c r="V23" s="1"/>
  <c r="U30"/>
  <c r="V30" s="1"/>
  <c r="T30"/>
  <c r="S18"/>
  <c r="U34"/>
  <c r="V34" s="1"/>
  <c r="T56"/>
  <c r="T33"/>
  <c r="T23"/>
  <c r="T55"/>
  <c r="T32"/>
  <c r="T22"/>
  <c r="T31"/>
  <c r="T21"/>
  <c r="T29"/>
  <c r="T19"/>
  <c r="T20" l="1"/>
  <c r="T18"/>
  <c r="U18"/>
  <c r="T53"/>
  <c r="N30"/>
  <c r="N42" s="1"/>
  <c r="N22"/>
  <c r="N20"/>
  <c r="N19"/>
  <c r="AA19" l="1"/>
  <c r="AB19"/>
  <c r="AC19" s="1"/>
  <c r="N32"/>
  <c r="AB22"/>
  <c r="AC22" s="1"/>
  <c r="AA22"/>
  <c r="AA30"/>
  <c r="AB30"/>
  <c r="AC30" s="1"/>
  <c r="N34"/>
  <c r="N26"/>
  <c r="N23"/>
  <c r="N31"/>
  <c r="N21"/>
  <c r="N24"/>
  <c r="N36" s="1"/>
  <c r="G57"/>
  <c r="I57"/>
  <c r="K57"/>
  <c r="E57"/>
  <c r="L55"/>
  <c r="L56"/>
  <c r="L53"/>
  <c r="L18"/>
  <c r="J55"/>
  <c r="J56"/>
  <c r="J53"/>
  <c r="H56"/>
  <c r="AB26" l="1"/>
  <c r="AC26" s="1"/>
  <c r="N38"/>
  <c r="AA36"/>
  <c r="AB36"/>
  <c r="AC36" s="1"/>
  <c r="N28"/>
  <c r="AA55"/>
  <c r="AB55"/>
  <c r="AC55" s="1"/>
  <c r="AA31"/>
  <c r="AB31"/>
  <c r="AC31" s="1"/>
  <c r="AB20"/>
  <c r="AC20" s="1"/>
  <c r="AA20"/>
  <c r="AA23"/>
  <c r="AB23"/>
  <c r="AC23" s="1"/>
  <c r="AB32"/>
  <c r="AC32" s="1"/>
  <c r="AA32"/>
  <c r="AB56"/>
  <c r="AC56" s="1"/>
  <c r="AA56"/>
  <c r="AA21"/>
  <c r="AB21"/>
  <c r="AC21" s="1"/>
  <c r="AB34"/>
  <c r="AC34" s="1"/>
  <c r="AA34"/>
  <c r="M18"/>
  <c r="O18" s="1"/>
  <c r="N35"/>
  <c r="N27"/>
  <c r="N33"/>
  <c r="N25"/>
  <c r="M55"/>
  <c r="M56"/>
  <c r="N29"/>
  <c r="N41" s="1"/>
  <c r="M53"/>
  <c r="L57"/>
  <c r="H57"/>
  <c r="F57"/>
  <c r="J57"/>
  <c r="AA41" l="1"/>
  <c r="AB41"/>
  <c r="AC41" s="1"/>
  <c r="AA26"/>
  <c r="AA53"/>
  <c r="AB53"/>
  <c r="AC53" s="1"/>
  <c r="AB28"/>
  <c r="AC28" s="1"/>
  <c r="N40"/>
  <c r="AA38"/>
  <c r="AB38"/>
  <c r="AC38" s="1"/>
  <c r="AB27"/>
  <c r="AC27" s="1"/>
  <c r="N39"/>
  <c r="AA25"/>
  <c r="N37"/>
  <c r="AA35"/>
  <c r="AB24"/>
  <c r="AC24" s="1"/>
  <c r="AA24"/>
  <c r="AA33"/>
  <c r="AB33"/>
  <c r="AC33" s="1"/>
  <c r="AA18"/>
  <c r="AB18"/>
  <c r="AC18" s="1"/>
  <c r="L48"/>
  <c r="M48" s="1"/>
  <c r="R57"/>
  <c r="S57" s="1"/>
  <c r="S35"/>
  <c r="AA27" l="1"/>
  <c r="AB25"/>
  <c r="AC25" s="1"/>
  <c r="AA40"/>
  <c r="AB40"/>
  <c r="AC40" s="1"/>
  <c r="AA28"/>
  <c r="AA39"/>
  <c r="AB39"/>
  <c r="AC39" s="1"/>
  <c r="AB37"/>
  <c r="AC37" s="1"/>
  <c r="AA37"/>
  <c r="AB35"/>
  <c r="AC35" s="1"/>
  <c r="Y57"/>
  <c r="AA29"/>
  <c r="AB29"/>
  <c r="AC29" s="1"/>
  <c r="U57"/>
  <c r="V57" s="1"/>
  <c r="T57"/>
  <c r="U35"/>
  <c r="V35" s="1"/>
  <c r="T35"/>
  <c r="AA57" l="1"/>
  <c r="AB57"/>
  <c r="V18"/>
  <c r="AC57" l="1"/>
  <c r="E60"/>
  <c r="G60" l="1"/>
  <c r="I60"/>
  <c r="L60"/>
  <c r="K60"/>
  <c r="O56"/>
  <c r="O55"/>
  <c r="J60" l="1"/>
  <c r="O48"/>
  <c r="H60"/>
  <c r="O53"/>
  <c r="M57"/>
  <c r="O57" s="1"/>
  <c r="F60"/>
  <c r="M60" l="1"/>
  <c r="M67" s="1"/>
  <c r="O60"/>
  <c r="O67" s="1"/>
</calcChain>
</file>

<file path=xl/sharedStrings.xml><?xml version="1.0" encoding="utf-8"?>
<sst xmlns="http://schemas.openxmlformats.org/spreadsheetml/2006/main" count="149" uniqueCount="110">
  <si>
    <t>lp</t>
  </si>
  <si>
    <t>Adres Wspólnot Mieszkaniowych</t>
  </si>
  <si>
    <t>(Piekary Śląskie)</t>
  </si>
  <si>
    <t xml:space="preserve">NIP </t>
  </si>
  <si>
    <t>do fakturowania</t>
  </si>
  <si>
    <t>(szt)</t>
  </si>
  <si>
    <t>netto</t>
  </si>
  <si>
    <t>piwnica</t>
  </si>
  <si>
    <t xml:space="preserve">ZW </t>
  </si>
  <si>
    <t>(DN 15)</t>
  </si>
  <si>
    <t xml:space="preserve">CWU </t>
  </si>
  <si>
    <t>(DN 20)</t>
  </si>
  <si>
    <t>Ilość Wodomierzy do wymiany</t>
  </si>
  <si>
    <t>(DN15)</t>
  </si>
  <si>
    <t>REGON</t>
  </si>
  <si>
    <t>kol.5 x cena za wymianę wodomierza ZW(DN15) netto</t>
  </si>
  <si>
    <t>kol.7 x cena za wymianę wodomierza CWU(DN15) netto</t>
  </si>
  <si>
    <t>LOKALE MIESZKALNE VAT 8%</t>
  </si>
  <si>
    <t>Ilość ciepłomierzy do wymiany</t>
  </si>
  <si>
    <t>RAZEM (VAT 8%)</t>
  </si>
  <si>
    <t>LOKALE USŁUGOWE VAT 23%</t>
  </si>
  <si>
    <t>kol.11 x cena za wymianę ciepłomierza netto</t>
  </si>
  <si>
    <t>VAT</t>
  </si>
  <si>
    <t xml:space="preserve">Wartość wymiany wodomierzy i ciepłomierzy  brutto dla Wspólnoty </t>
  </si>
  <si>
    <t>NETTO</t>
  </si>
  <si>
    <t>BRUTTO</t>
  </si>
  <si>
    <t>RAZEM (VAT 23%)</t>
  </si>
  <si>
    <t>OGÓŁEM (VAT 8% i 23%)</t>
  </si>
  <si>
    <t>Wodomierze i ciepłomierze do comiesięcznych odczytów</t>
  </si>
  <si>
    <t>szt.</t>
  </si>
  <si>
    <t>Ołaty dla Wspólnoty  za odczyty na rok           (netto)</t>
  </si>
  <si>
    <t xml:space="preserve">Opłatyt dla Wspólnoty za odczyty na rok (brutto) </t>
  </si>
  <si>
    <t xml:space="preserve">Opłaty dla Wspólnoty za odczyty na 5 lat (netto)   </t>
  </si>
  <si>
    <t>Opłaty dla Współnoty za odczyty na 5 lat (brutto)</t>
  </si>
  <si>
    <t>zł/szt</t>
  </si>
  <si>
    <t xml:space="preserve"> zł/szt</t>
  </si>
  <si>
    <t>zł/rok</t>
  </si>
  <si>
    <t>ODCZYTY VAT 23%</t>
  </si>
  <si>
    <t>VAT 8% i 23%</t>
  </si>
  <si>
    <t>WARTOŚĆ OFERTY NA WYMIANĘ I POMIARY PRZEZ 5 LAT</t>
  </si>
  <si>
    <t xml:space="preserve"> </t>
  </si>
  <si>
    <t>vat 23%</t>
  </si>
  <si>
    <t xml:space="preserve">uchwały </t>
  </si>
  <si>
    <t xml:space="preserve">  </t>
  </si>
  <si>
    <t>Heneczka 1</t>
  </si>
  <si>
    <t xml:space="preserve">Ilość podzielników do montażu </t>
  </si>
  <si>
    <t>kol.9 x cena za montaż podzielnika netto</t>
  </si>
  <si>
    <t>Podzielniki do comiesięcznych odczytów</t>
  </si>
  <si>
    <t>Heneczka 2</t>
  </si>
  <si>
    <t>Heneczka 3</t>
  </si>
  <si>
    <t>Heneczka 5</t>
  </si>
  <si>
    <t>Heneczka 7</t>
  </si>
  <si>
    <t>Maczka 14</t>
  </si>
  <si>
    <t>Maczka 16</t>
  </si>
  <si>
    <t>Maczka 20</t>
  </si>
  <si>
    <t>Roweckiego 1</t>
  </si>
  <si>
    <t>Roweckiego 2</t>
  </si>
  <si>
    <t>Roweckiego 3</t>
  </si>
  <si>
    <t>Roweckiego 4</t>
  </si>
  <si>
    <t>Waculika 13</t>
  </si>
  <si>
    <t>Waculika 15</t>
  </si>
  <si>
    <t>Waculika 17</t>
  </si>
  <si>
    <t>Waculika 16</t>
  </si>
  <si>
    <t>Waculika 18</t>
  </si>
  <si>
    <t>Konstytucji 3-90 Maja 44</t>
  </si>
  <si>
    <t>Kólowej Jadwigi 1</t>
  </si>
  <si>
    <t>Ofiar Katynia2</t>
  </si>
  <si>
    <t>Papieża Jana Pawła II 32</t>
  </si>
  <si>
    <t>Papieża Jana Pawła II 34</t>
  </si>
  <si>
    <t>Roczkowskiego 2</t>
  </si>
  <si>
    <t>Ziętka 25</t>
  </si>
  <si>
    <t>Ziętka 27</t>
  </si>
  <si>
    <t>Wartość wymiany wodomierzy,  ciepłomierzy i podzielników ciepła netto dla Wspólnoty</t>
  </si>
  <si>
    <t>Ziętka 29</t>
  </si>
  <si>
    <t>Alojzjanów 4</t>
  </si>
  <si>
    <t>Grunwaldzka 66</t>
  </si>
  <si>
    <t>Kotuchy 25</t>
  </si>
  <si>
    <t>Janty 14, 16</t>
  </si>
  <si>
    <t>498-020-86-67</t>
  </si>
  <si>
    <t>498-020-86-50</t>
  </si>
  <si>
    <t>498-020-87-62</t>
  </si>
  <si>
    <t>498-020-84-89</t>
  </si>
  <si>
    <t>498-020-85-90</t>
  </si>
  <si>
    <t>498-020-89-34</t>
  </si>
  <si>
    <t>498-020-89-28</t>
  </si>
  <si>
    <t>498-020-89-11</t>
  </si>
  <si>
    <t>498-020-96-03</t>
  </si>
  <si>
    <t>498-020-95-89</t>
  </si>
  <si>
    <t>498-020-95-95</t>
  </si>
  <si>
    <t>498-020-94-60</t>
  </si>
  <si>
    <t>498-020-99-45</t>
  </si>
  <si>
    <t>498-020-99-16</t>
  </si>
  <si>
    <t>498-020-99-68</t>
  </si>
  <si>
    <t>498-020-98-62</t>
  </si>
  <si>
    <t>498-020-97-21</t>
  </si>
  <si>
    <t>498-020-88-39</t>
  </si>
  <si>
    <t>498-020-88-51</t>
  </si>
  <si>
    <t>498-021-00-03</t>
  </si>
  <si>
    <t>498-021-00-49</t>
  </si>
  <si>
    <t>498-020-88-97</t>
  </si>
  <si>
    <t>498-020-95-08</t>
  </si>
  <si>
    <t>498-020-95-20</t>
  </si>
  <si>
    <t>498-020-94-31</t>
  </si>
  <si>
    <t>498-020-97-38</t>
  </si>
  <si>
    <t>498-021-00-78</t>
  </si>
  <si>
    <t>498-020-97-44</t>
  </si>
  <si>
    <t>498-020-97-67</t>
  </si>
  <si>
    <t>498-020-86-44</t>
  </si>
  <si>
    <t>ZGM/NZ/263-9/2026/WM</t>
  </si>
  <si>
    <t>Formularz cenowy - załącznik nr 1b</t>
  </si>
</sst>
</file>

<file path=xl/styles.xml><?xml version="1.0" encoding="utf-8"?>
<styleSheet xmlns="http://schemas.openxmlformats.org/spreadsheetml/2006/main">
  <numFmts count="2">
    <numFmt numFmtId="164" formatCode="#,##0.00\ &quot;zł&quot;"/>
    <numFmt numFmtId="165" formatCode="#,##0.00\ _z_ł"/>
  </numFmts>
  <fonts count="26">
    <font>
      <sz val="11"/>
      <color theme="1"/>
      <name val="Czcionka tekstu podstawowego"/>
      <family val="2"/>
      <charset val="238"/>
    </font>
    <font>
      <b/>
      <i/>
      <sz val="11"/>
      <color theme="1"/>
      <name val="Czcionka tekstu podstawowego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0"/>
      <color theme="1"/>
      <name val="Czcionka tekstu podstawowego"/>
      <family val="2"/>
      <charset val="238"/>
    </font>
    <font>
      <b/>
      <i/>
      <sz val="10"/>
      <color theme="1"/>
      <name val="Czcionka tekstu podstawowego"/>
      <family val="2"/>
      <charset val="238"/>
    </font>
    <font>
      <b/>
      <sz val="8"/>
      <color theme="1"/>
      <name val="Czcionka tekstu podstawowego"/>
      <family val="2"/>
      <charset val="238"/>
    </font>
    <font>
      <b/>
      <sz val="10"/>
      <color theme="1"/>
      <name val="Times New Roman"/>
      <family val="1"/>
      <charset val="238"/>
    </font>
    <font>
      <b/>
      <sz val="14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b/>
      <sz val="14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b/>
      <sz val="10"/>
      <name val="Czcionka tekstu podstawowego"/>
      <family val="2"/>
      <charset val="238"/>
    </font>
    <font>
      <b/>
      <sz val="14"/>
      <name val="Czcionka tekstu podstawowego"/>
      <family val="2"/>
      <charset val="238"/>
    </font>
    <font>
      <b/>
      <sz val="11"/>
      <color rgb="FFFF0000"/>
      <name val="Czcionka tekstu podstawowego"/>
      <charset val="238"/>
    </font>
    <font>
      <b/>
      <sz val="14"/>
      <name val="Czcionka tekstu podstawowego"/>
      <charset val="238"/>
    </font>
    <font>
      <b/>
      <i/>
      <sz val="11"/>
      <color theme="1"/>
      <name val="Czcionka tekstu podstawowego"/>
      <charset val="238"/>
    </font>
    <font>
      <b/>
      <sz val="9"/>
      <color theme="1"/>
      <name val="Czcionka tekstu podstawowego"/>
      <charset val="238"/>
    </font>
    <font>
      <sz val="10"/>
      <color theme="1"/>
      <name val="Times New Roman"/>
      <family val="1"/>
      <charset val="238"/>
    </font>
    <font>
      <sz val="8"/>
      <color theme="1"/>
      <name val="Czcionka tekstu podstawowego"/>
      <family val="2"/>
      <charset val="238"/>
    </font>
    <font>
      <b/>
      <sz val="8"/>
      <color theme="1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b/>
      <sz val="11"/>
      <color rgb="FFFF0000"/>
      <name val="Czcionka tekstu podstawowego"/>
      <family val="2"/>
      <charset val="238"/>
    </font>
    <font>
      <b/>
      <sz val="10"/>
      <name val="Arial"/>
      <family val="2"/>
      <charset val="238"/>
    </font>
    <font>
      <sz val="8"/>
      <name val="Czcionka tekstu podstawowego"/>
      <family val="2"/>
      <charset val="238"/>
    </font>
    <font>
      <sz val="14"/>
      <color theme="1"/>
      <name val="Czcionka tekstu podstawowego"/>
      <charset val="238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97">
    <border>
      <left/>
      <right/>
      <top/>
      <bottom/>
      <diagonal/>
    </border>
    <border>
      <left style="medium">
        <color rgb="FF000001"/>
      </left>
      <right/>
      <top style="medium">
        <color rgb="FF000001"/>
      </top>
      <bottom/>
      <diagonal/>
    </border>
    <border>
      <left style="medium">
        <color rgb="FF000001"/>
      </left>
      <right/>
      <top/>
      <bottom/>
      <diagonal/>
    </border>
    <border>
      <left style="medium">
        <color rgb="FF000001"/>
      </left>
      <right/>
      <top/>
      <bottom style="medium">
        <color rgb="FF000001"/>
      </bottom>
      <diagonal/>
    </border>
    <border>
      <left style="medium">
        <color rgb="FF000001"/>
      </left>
      <right style="medium">
        <color rgb="FF000001"/>
      </right>
      <top style="medium">
        <color rgb="FF000001"/>
      </top>
      <bottom/>
      <diagonal/>
    </border>
    <border>
      <left style="medium">
        <color rgb="FF000001"/>
      </left>
      <right style="medium">
        <color rgb="FF000001"/>
      </right>
      <top/>
      <bottom/>
      <diagonal/>
    </border>
    <border>
      <left style="medium">
        <color rgb="FF000001"/>
      </left>
      <right style="medium">
        <color rgb="FF000001"/>
      </right>
      <top/>
      <bottom style="medium">
        <color rgb="FF0000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rgb="FF00000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rgb="FF000001"/>
      </bottom>
      <diagonal/>
    </border>
    <border>
      <left/>
      <right style="medium">
        <color rgb="FF000001"/>
      </right>
      <top style="medium">
        <color indexed="64"/>
      </top>
      <bottom/>
      <diagonal/>
    </border>
    <border>
      <left style="thick">
        <color rgb="FF000001"/>
      </left>
      <right/>
      <top style="thick">
        <color rgb="FF000001"/>
      </top>
      <bottom/>
      <diagonal/>
    </border>
    <border>
      <left style="medium">
        <color rgb="FF000001"/>
      </left>
      <right style="thick">
        <color rgb="FF000001"/>
      </right>
      <top style="thick">
        <color rgb="FF000001"/>
      </top>
      <bottom/>
      <diagonal/>
    </border>
    <border>
      <left style="thick">
        <color rgb="FF000001"/>
      </left>
      <right/>
      <top/>
      <bottom/>
      <diagonal/>
    </border>
    <border>
      <left style="medium">
        <color rgb="FF000001"/>
      </left>
      <right style="thick">
        <color rgb="FF000001"/>
      </right>
      <top/>
      <bottom/>
      <diagonal/>
    </border>
    <border>
      <left style="medium">
        <color indexed="64"/>
      </left>
      <right style="thick">
        <color rgb="FF000001"/>
      </right>
      <top style="medium">
        <color indexed="64"/>
      </top>
      <bottom style="medium">
        <color indexed="64"/>
      </bottom>
      <diagonal/>
    </border>
    <border>
      <left style="thick">
        <color rgb="FF000001"/>
      </left>
      <right/>
      <top/>
      <bottom style="medium">
        <color rgb="FF000001"/>
      </bottom>
      <diagonal/>
    </border>
    <border>
      <left style="medium">
        <color rgb="FF000001"/>
      </left>
      <right style="thick">
        <color rgb="FF000001"/>
      </right>
      <top/>
      <bottom style="medium">
        <color rgb="FF000001"/>
      </bottom>
      <diagonal/>
    </border>
    <border>
      <left style="thick">
        <color rgb="FF000001"/>
      </left>
      <right/>
      <top style="medium">
        <color rgb="FF000001"/>
      </top>
      <bottom/>
      <diagonal/>
    </border>
    <border>
      <left style="medium">
        <color rgb="FF000001"/>
      </left>
      <right style="thick">
        <color rgb="FF000001"/>
      </right>
      <top style="medium">
        <color rgb="FF000001"/>
      </top>
      <bottom/>
      <diagonal/>
    </border>
    <border>
      <left style="thick">
        <color rgb="FF0000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00000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0001"/>
      </right>
      <top/>
      <bottom style="thin">
        <color indexed="64"/>
      </bottom>
      <diagonal/>
    </border>
    <border>
      <left style="thick">
        <color rgb="FF00000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1"/>
      </left>
      <right style="medium">
        <color rgb="FF000001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rgb="FF000001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rgb="FF000001"/>
      </right>
      <top style="thick">
        <color rgb="FF000001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rgb="FF000001"/>
      </right>
      <top style="thick">
        <color indexed="64"/>
      </top>
      <bottom style="thick">
        <color indexed="64"/>
      </bottom>
      <diagonal/>
    </border>
    <border>
      <left style="medium">
        <color rgb="FF000001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rgb="FF000001"/>
      </left>
      <right style="thin">
        <color rgb="FF000001"/>
      </right>
      <top style="thick">
        <color indexed="64"/>
      </top>
      <bottom style="thick">
        <color indexed="64"/>
      </bottom>
      <diagonal/>
    </border>
    <border>
      <left style="thin">
        <color rgb="FF000001"/>
      </left>
      <right style="thick">
        <color rgb="FF000001"/>
      </right>
      <top style="thick">
        <color indexed="64"/>
      </top>
      <bottom style="thick">
        <color indexed="64"/>
      </bottom>
      <diagonal/>
    </border>
    <border>
      <left style="thin">
        <color rgb="FF000001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rgb="FF000001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 diagonalUp="1"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 style="thin">
        <color indexed="64"/>
      </diagonal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rgb="FF000001"/>
      </left>
      <right style="thin">
        <color indexed="64"/>
      </right>
      <top style="thick">
        <color indexed="64"/>
      </top>
      <bottom style="thick">
        <color indexed="64"/>
      </bottom>
      <diagonal style="thin">
        <color rgb="FF000001"/>
      </diagonal>
    </border>
    <border diagonalUp="1">
      <left style="medium">
        <color indexed="64"/>
      </left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>
      <left style="medium">
        <color indexed="64"/>
      </left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0001"/>
      </right>
      <top/>
      <bottom/>
      <diagonal/>
    </border>
    <border>
      <left style="thick">
        <color rgb="FF000001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rgb="FF000001"/>
      </right>
      <top/>
      <bottom style="thick">
        <color indexed="64"/>
      </bottom>
      <diagonal/>
    </border>
    <border>
      <left style="medium">
        <color rgb="FF000001"/>
      </left>
      <right/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rgb="FF00000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rgb="FF00000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1"/>
      </right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rgb="FF000001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rgb="FF000001"/>
      </right>
      <top style="thin">
        <color indexed="64"/>
      </top>
      <bottom/>
      <diagonal/>
    </border>
    <border diagonalUp="1">
      <left/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66">
    <xf numFmtId="0" fontId="0" fillId="0" borderId="0" xfId="0"/>
    <xf numFmtId="0" fontId="9" fillId="0" borderId="0" xfId="0" applyFont="1"/>
    <xf numFmtId="0" fontId="1" fillId="3" borderId="1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0" fillId="3" borderId="2" xfId="0" applyFill="1" applyBorder="1" applyAlignment="1">
      <alignment vertical="top" wrapText="1"/>
    </xf>
    <xf numFmtId="0" fontId="0" fillId="3" borderId="5" xfId="0" applyFill="1" applyBorder="1" applyAlignment="1">
      <alignment vertical="top" wrapText="1"/>
    </xf>
    <xf numFmtId="0" fontId="0" fillId="3" borderId="9" xfId="0" applyFill="1" applyBorder="1"/>
    <xf numFmtId="0" fontId="1" fillId="3" borderId="2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0" fillId="3" borderId="6" xfId="0" applyFill="1" applyBorder="1" applyAlignment="1">
      <alignment vertical="top" wrapText="1"/>
    </xf>
    <xf numFmtId="0" fontId="0" fillId="3" borderId="3" xfId="0" applyFill="1" applyBorder="1" applyAlignment="1">
      <alignment vertical="top" wrapText="1"/>
    </xf>
    <xf numFmtId="0" fontId="3" fillId="3" borderId="7" xfId="0" applyFont="1" applyFill="1" applyBorder="1" applyAlignment="1">
      <alignment horizontal="center" wrapText="1"/>
    </xf>
    <xf numFmtId="0" fontId="0" fillId="3" borderId="1" xfId="0" applyFill="1" applyBorder="1" applyAlignment="1">
      <alignment vertical="top" wrapText="1"/>
    </xf>
    <xf numFmtId="0" fontId="6" fillId="3" borderId="11" xfId="0" applyFont="1" applyFill="1" applyBorder="1" applyAlignment="1">
      <alignment horizontal="center" wrapText="1"/>
    </xf>
    <xf numFmtId="0" fontId="6" fillId="3" borderId="14" xfId="0" applyFont="1" applyFill="1" applyBorder="1" applyAlignment="1">
      <alignment horizontal="center" wrapText="1"/>
    </xf>
    <xf numFmtId="4" fontId="9" fillId="0" borderId="0" xfId="0" applyNumberFormat="1" applyFont="1"/>
    <xf numFmtId="0" fontId="3" fillId="3" borderId="0" xfId="0" applyFont="1" applyFill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9" fillId="0" borderId="8" xfId="0" applyFont="1" applyBorder="1" applyAlignment="1">
      <alignment horizontal="center" vertical="top" wrapText="1"/>
    </xf>
    <xf numFmtId="0" fontId="1" fillId="3" borderId="22" xfId="0" applyFont="1" applyFill="1" applyBorder="1" applyAlignment="1">
      <alignment horizontal="center" vertical="top" wrapText="1"/>
    </xf>
    <xf numFmtId="0" fontId="16" fillId="3" borderId="23" xfId="0" applyFont="1" applyFill="1" applyBorder="1" applyAlignment="1">
      <alignment horizontal="center" vertical="top" wrapText="1"/>
    </xf>
    <xf numFmtId="0" fontId="9" fillId="3" borderId="24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top" wrapText="1"/>
    </xf>
    <xf numFmtId="164" fontId="9" fillId="2" borderId="26" xfId="0" applyNumberFormat="1" applyFont="1" applyFill="1" applyBorder="1" applyAlignment="1">
      <alignment horizontal="center" vertical="center" wrapText="1"/>
    </xf>
    <xf numFmtId="0" fontId="0" fillId="3" borderId="24" xfId="0" applyFill="1" applyBorder="1" applyAlignment="1">
      <alignment vertical="top" wrapText="1"/>
    </xf>
    <xf numFmtId="0" fontId="1" fillId="3" borderId="25" xfId="0" applyFont="1" applyFill="1" applyBorder="1" applyAlignment="1">
      <alignment horizontal="center" vertical="top" wrapText="1"/>
    </xf>
    <xf numFmtId="0" fontId="0" fillId="3" borderId="25" xfId="0" applyFill="1" applyBorder="1" applyAlignment="1">
      <alignment vertical="top" wrapText="1"/>
    </xf>
    <xf numFmtId="0" fontId="1" fillId="3" borderId="27" xfId="0" applyFont="1" applyFill="1" applyBorder="1" applyAlignment="1">
      <alignment horizontal="center" vertical="top" wrapText="1"/>
    </xf>
    <xf numFmtId="0" fontId="0" fillId="3" borderId="28" xfId="0" applyFill="1" applyBorder="1" applyAlignment="1">
      <alignment vertical="top" wrapText="1"/>
    </xf>
    <xf numFmtId="0" fontId="4" fillId="3" borderId="29" xfId="0" applyFont="1" applyFill="1" applyBorder="1" applyAlignment="1">
      <alignment horizontal="center" vertical="top" wrapText="1"/>
    </xf>
    <xf numFmtId="0" fontId="4" fillId="3" borderId="30" xfId="0" applyFont="1" applyFill="1" applyBorder="1" applyAlignment="1">
      <alignment horizontal="center" vertical="top" wrapText="1"/>
    </xf>
    <xf numFmtId="0" fontId="4" fillId="3" borderId="24" xfId="0" applyFont="1" applyFill="1" applyBorder="1" applyAlignment="1">
      <alignment horizontal="center" vertical="top" wrapText="1"/>
    </xf>
    <xf numFmtId="0" fontId="4" fillId="3" borderId="25" xfId="0" applyFont="1" applyFill="1" applyBorder="1" applyAlignment="1">
      <alignment horizontal="center" vertical="top" wrapText="1"/>
    </xf>
    <xf numFmtId="0" fontId="5" fillId="5" borderId="7" xfId="0" applyFont="1" applyFill="1" applyBorder="1" applyAlignment="1">
      <alignment horizontal="center" vertical="top" wrapText="1"/>
    </xf>
    <xf numFmtId="0" fontId="5" fillId="5" borderId="11" xfId="0" applyFont="1" applyFill="1" applyBorder="1" applyAlignment="1">
      <alignment horizontal="center" vertical="top" wrapText="1"/>
    </xf>
    <xf numFmtId="0" fontId="5" fillId="5" borderId="35" xfId="0" applyFont="1" applyFill="1" applyBorder="1" applyAlignment="1">
      <alignment horizontal="center" vertical="top" wrapText="1"/>
    </xf>
    <xf numFmtId="0" fontId="5" fillId="5" borderId="26" xfId="0" applyFont="1" applyFill="1" applyBorder="1" applyAlignment="1">
      <alignment horizontal="center" vertical="top" wrapText="1"/>
    </xf>
    <xf numFmtId="0" fontId="0" fillId="3" borderId="2" xfId="0" applyFill="1" applyBorder="1" applyAlignment="1">
      <alignment vertical="center" wrapText="1"/>
    </xf>
    <xf numFmtId="0" fontId="1" fillId="3" borderId="23" xfId="0" applyFont="1" applyFill="1" applyBorder="1" applyAlignment="1">
      <alignment horizontal="center" vertical="top" wrapText="1"/>
    </xf>
    <xf numFmtId="0" fontId="5" fillId="5" borderId="42" xfId="0" applyFont="1" applyFill="1" applyBorder="1" applyAlignment="1">
      <alignment horizontal="center" vertical="top" wrapText="1"/>
    </xf>
    <xf numFmtId="0" fontId="5" fillId="5" borderId="26" xfId="0" applyFont="1" applyFill="1" applyBorder="1" applyAlignment="1">
      <alignment horizontal="center" vertical="center" wrapText="1"/>
    </xf>
    <xf numFmtId="0" fontId="0" fillId="3" borderId="27" xfId="0" applyFill="1" applyBorder="1" applyAlignment="1">
      <alignment vertical="top" wrapText="1"/>
    </xf>
    <xf numFmtId="0" fontId="14" fillId="3" borderId="24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top" wrapText="1"/>
    </xf>
    <xf numFmtId="0" fontId="0" fillId="6" borderId="0" xfId="0" applyFill="1" applyAlignment="1">
      <alignment vertical="top" wrapText="1"/>
    </xf>
    <xf numFmtId="0" fontId="9" fillId="6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horizontal="center" vertical="top" wrapText="1"/>
    </xf>
    <xf numFmtId="0" fontId="0" fillId="6" borderId="20" xfId="0" applyFill="1" applyBorder="1" applyAlignment="1">
      <alignment vertical="top" wrapText="1"/>
    </xf>
    <xf numFmtId="0" fontId="4" fillId="6" borderId="0" xfId="0" applyFont="1" applyFill="1" applyAlignment="1">
      <alignment horizontal="center" vertical="top" wrapText="1"/>
    </xf>
    <xf numFmtId="0" fontId="7" fillId="6" borderId="31" xfId="0" applyFont="1" applyFill="1" applyBorder="1" applyAlignment="1">
      <alignment horizontal="center" vertical="center" wrapText="1"/>
    </xf>
    <xf numFmtId="0" fontId="7" fillId="6" borderId="31" xfId="0" applyFont="1" applyFill="1" applyBorder="1" applyAlignment="1">
      <alignment horizontal="center" wrapText="1"/>
    </xf>
    <xf numFmtId="0" fontId="8" fillId="6" borderId="40" xfId="0" applyFont="1" applyFill="1" applyBorder="1" applyAlignment="1">
      <alignment horizontal="center" vertical="center" wrapText="1"/>
    </xf>
    <xf numFmtId="0" fontId="8" fillId="6" borderId="4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9" fontId="1" fillId="3" borderId="2" xfId="0" applyNumberFormat="1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wrapText="1"/>
    </xf>
    <xf numFmtId="9" fontId="8" fillId="3" borderId="12" xfId="0" applyNumberFormat="1" applyFont="1" applyFill="1" applyBorder="1" applyAlignment="1">
      <alignment horizontal="center" vertical="top" wrapText="1"/>
    </xf>
    <xf numFmtId="9" fontId="8" fillId="3" borderId="17" xfId="0" applyNumberFormat="1" applyFont="1" applyFill="1" applyBorder="1" applyAlignment="1">
      <alignment horizontal="center" vertical="top" wrapText="1"/>
    </xf>
    <xf numFmtId="165" fontId="8" fillId="3" borderId="50" xfId="0" applyNumberFormat="1" applyFont="1" applyFill="1" applyBorder="1" applyAlignment="1">
      <alignment horizontal="center" vertical="top" wrapText="1"/>
    </xf>
    <xf numFmtId="165" fontId="8" fillId="3" borderId="13" xfId="0" applyNumberFormat="1" applyFont="1" applyFill="1" applyBorder="1" applyAlignment="1">
      <alignment horizontal="center" vertical="top" wrapText="1"/>
    </xf>
    <xf numFmtId="165" fontId="8" fillId="3" borderId="19" xfId="0" applyNumberFormat="1" applyFont="1" applyFill="1" applyBorder="1" applyAlignment="1">
      <alignment horizontal="center" vertical="top" wrapText="1"/>
    </xf>
    <xf numFmtId="165" fontId="8" fillId="3" borderId="38" xfId="0" applyNumberFormat="1" applyFont="1" applyFill="1" applyBorder="1" applyAlignment="1">
      <alignment horizontal="center" vertical="top" wrapText="1"/>
    </xf>
    <xf numFmtId="9" fontId="8" fillId="3" borderId="51" xfId="0" applyNumberFormat="1" applyFont="1" applyFill="1" applyBorder="1" applyAlignment="1">
      <alignment horizontal="center" vertical="top" wrapText="1"/>
    </xf>
    <xf numFmtId="0" fontId="5" fillId="6" borderId="21" xfId="0" applyFont="1" applyFill="1" applyBorder="1" applyAlignment="1">
      <alignment horizontal="center" vertical="top" wrapText="1"/>
    </xf>
    <xf numFmtId="164" fontId="13" fillId="0" borderId="0" xfId="0" applyNumberFormat="1" applyFont="1" applyAlignment="1">
      <alignment horizontal="center"/>
    </xf>
    <xf numFmtId="164" fontId="9" fillId="0" borderId="0" xfId="0" applyNumberFormat="1" applyFont="1"/>
    <xf numFmtId="0" fontId="7" fillId="6" borderId="52" xfId="0" applyFont="1" applyFill="1" applyBorder="1" applyAlignment="1">
      <alignment vertical="top" wrapText="1"/>
    </xf>
    <xf numFmtId="0" fontId="0" fillId="6" borderId="53" xfId="0" applyFill="1" applyBorder="1" applyAlignment="1">
      <alignment vertical="top" wrapText="1"/>
    </xf>
    <xf numFmtId="0" fontId="10" fillId="6" borderId="55" xfId="0" applyFont="1" applyFill="1" applyBorder="1" applyAlignment="1">
      <alignment horizontal="center" vertical="top" wrapText="1"/>
    </xf>
    <xf numFmtId="164" fontId="10" fillId="6" borderId="56" xfId="0" applyNumberFormat="1" applyFont="1" applyFill="1" applyBorder="1" applyAlignment="1">
      <alignment horizontal="center" vertical="top" wrapText="1"/>
    </xf>
    <xf numFmtId="165" fontId="10" fillId="6" borderId="56" xfId="0" applyNumberFormat="1" applyFont="1" applyFill="1" applyBorder="1" applyAlignment="1">
      <alignment horizontal="center" vertical="top" wrapText="1"/>
    </xf>
    <xf numFmtId="165" fontId="10" fillId="6" borderId="57" xfId="0" applyNumberFormat="1" applyFont="1" applyFill="1" applyBorder="1" applyAlignment="1">
      <alignment horizontal="center" vertical="top" wrapText="1"/>
    </xf>
    <xf numFmtId="164" fontId="8" fillId="3" borderId="41" xfId="0" applyNumberFormat="1" applyFont="1" applyFill="1" applyBorder="1" applyAlignment="1">
      <alignment horizontal="center" vertical="center"/>
    </xf>
    <xf numFmtId="164" fontId="8" fillId="3" borderId="49" xfId="0" applyNumberFormat="1" applyFont="1" applyFill="1" applyBorder="1" applyAlignment="1">
      <alignment horizontal="center" vertical="center"/>
    </xf>
    <xf numFmtId="164" fontId="8" fillId="3" borderId="39" xfId="0" applyNumberFormat="1" applyFont="1" applyFill="1" applyBorder="1" applyAlignment="1">
      <alignment horizontal="center" vertical="center" wrapText="1"/>
    </xf>
    <xf numFmtId="164" fontId="8" fillId="3" borderId="41" xfId="0" applyNumberFormat="1" applyFont="1" applyFill="1" applyBorder="1" applyAlignment="1">
      <alignment horizontal="center" vertical="center" wrapText="1"/>
    </xf>
    <xf numFmtId="164" fontId="8" fillId="3" borderId="49" xfId="0" applyNumberFormat="1" applyFont="1" applyFill="1" applyBorder="1" applyAlignment="1">
      <alignment horizontal="center" vertical="center" wrapText="1"/>
    </xf>
    <xf numFmtId="164" fontId="8" fillId="3" borderId="39" xfId="0" applyNumberFormat="1" applyFont="1" applyFill="1" applyBorder="1" applyAlignment="1">
      <alignment horizontal="center" wrapText="1"/>
    </xf>
    <xf numFmtId="164" fontId="8" fillId="3" borderId="41" xfId="0" applyNumberFormat="1" applyFont="1" applyFill="1" applyBorder="1" applyAlignment="1">
      <alignment horizontal="center" wrapText="1"/>
    </xf>
    <xf numFmtId="164" fontId="8" fillId="3" borderId="49" xfId="0" applyNumberFormat="1" applyFont="1" applyFill="1" applyBorder="1" applyAlignment="1">
      <alignment horizontal="center" wrapText="1"/>
    </xf>
    <xf numFmtId="0" fontId="8" fillId="6" borderId="61" xfId="0" applyFont="1" applyFill="1" applyBorder="1" applyAlignment="1">
      <alignment horizontal="center" vertical="center"/>
    </xf>
    <xf numFmtId="0" fontId="11" fillId="6" borderId="62" xfId="0" applyFont="1" applyFill="1" applyBorder="1" applyAlignment="1">
      <alignment horizontal="center" vertical="center"/>
    </xf>
    <xf numFmtId="0" fontId="10" fillId="6" borderId="62" xfId="0" applyFont="1" applyFill="1" applyBorder="1" applyAlignment="1">
      <alignment horizontal="center" vertical="center"/>
    </xf>
    <xf numFmtId="164" fontId="10" fillId="6" borderId="62" xfId="0" applyNumberFormat="1" applyFont="1" applyFill="1" applyBorder="1" applyAlignment="1">
      <alignment horizontal="center" vertical="center"/>
    </xf>
    <xf numFmtId="164" fontId="10" fillId="6" borderId="54" xfId="0" applyNumberFormat="1" applyFont="1" applyFill="1" applyBorder="1" applyAlignment="1">
      <alignment horizontal="center" vertical="center"/>
    </xf>
    <xf numFmtId="0" fontId="14" fillId="3" borderId="25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top" wrapText="1"/>
    </xf>
    <xf numFmtId="0" fontId="9" fillId="0" borderId="7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4" fillId="0" borderId="8" xfId="0" applyFont="1" applyBorder="1" applyAlignment="1">
      <alignment horizontal="center" vertical="center"/>
    </xf>
    <xf numFmtId="164" fontId="9" fillId="2" borderId="7" xfId="0" applyNumberFormat="1" applyFont="1" applyFill="1" applyBorder="1" applyAlignment="1">
      <alignment horizontal="center" vertical="center"/>
    </xf>
    <xf numFmtId="164" fontId="9" fillId="0" borderId="68" xfId="0" applyNumberFormat="1" applyFont="1" applyBorder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71" xfId="0" applyNumberFormat="1" applyFont="1" applyBorder="1" applyAlignment="1">
      <alignment horizontal="center"/>
    </xf>
    <xf numFmtId="164" fontId="9" fillId="0" borderId="36" xfId="0" applyNumberFormat="1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164" fontId="9" fillId="6" borderId="7" xfId="0" applyNumberFormat="1" applyFont="1" applyFill="1" applyBorder="1" applyAlignment="1">
      <alignment horizontal="center" vertical="center"/>
    </xf>
    <xf numFmtId="0" fontId="9" fillId="6" borderId="63" xfId="0" applyFont="1" applyFill="1" applyBorder="1" applyAlignment="1">
      <alignment horizontal="center" vertical="center"/>
    </xf>
    <xf numFmtId="164" fontId="9" fillId="6" borderId="63" xfId="0" applyNumberFormat="1" applyFont="1" applyFill="1" applyBorder="1" applyAlignment="1">
      <alignment horizontal="center"/>
    </xf>
    <xf numFmtId="0" fontId="9" fillId="0" borderId="8" xfId="0" applyFont="1" applyBorder="1"/>
    <xf numFmtId="0" fontId="9" fillId="0" borderId="10" xfId="0" applyFont="1" applyBorder="1"/>
    <xf numFmtId="164" fontId="9" fillId="0" borderId="68" xfId="0" applyNumberFormat="1" applyFont="1" applyBorder="1"/>
    <xf numFmtId="164" fontId="9" fillId="0" borderId="71" xfId="0" applyNumberFormat="1" applyFont="1" applyBorder="1"/>
    <xf numFmtId="0" fontId="9" fillId="0" borderId="8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6" borderId="68" xfId="0" applyFont="1" applyFill="1" applyBorder="1" applyAlignment="1">
      <alignment horizontal="center" vertical="center"/>
    </xf>
    <xf numFmtId="0" fontId="19" fillId="6" borderId="37" xfId="0" applyFont="1" applyFill="1" applyBorder="1" applyAlignment="1">
      <alignment horizontal="center" vertical="center"/>
    </xf>
    <xf numFmtId="0" fontId="20" fillId="6" borderId="18" xfId="0" applyFont="1" applyFill="1" applyBorder="1" applyAlignment="1">
      <alignment horizontal="center" vertical="center"/>
    </xf>
    <xf numFmtId="0" fontId="20" fillId="6" borderId="69" xfId="0" applyFont="1" applyFill="1" applyBorder="1" applyAlignment="1">
      <alignment horizontal="center" vertical="center"/>
    </xf>
    <xf numFmtId="0" fontId="17" fillId="6" borderId="7" xfId="0" applyFont="1" applyFill="1" applyBorder="1" applyAlignment="1">
      <alignment horizontal="center" vertical="center" wrapText="1"/>
    </xf>
    <xf numFmtId="164" fontId="9" fillId="0" borderId="36" xfId="0" applyNumberFormat="1" applyFont="1" applyBorder="1"/>
    <xf numFmtId="164" fontId="9" fillId="6" borderId="63" xfId="0" applyNumberFormat="1" applyFont="1" applyFill="1" applyBorder="1"/>
    <xf numFmtId="0" fontId="10" fillId="6" borderId="73" xfId="0" applyFont="1" applyFill="1" applyBorder="1" applyAlignment="1">
      <alignment horizontal="center" vertical="top" wrapText="1"/>
    </xf>
    <xf numFmtId="4" fontId="10" fillId="6" borderId="60" xfId="0" applyNumberFormat="1" applyFont="1" applyFill="1" applyBorder="1" applyAlignment="1">
      <alignment horizontal="center" vertical="center"/>
    </xf>
    <xf numFmtId="165" fontId="10" fillId="8" borderId="58" xfId="0" applyNumberFormat="1" applyFont="1" applyFill="1" applyBorder="1" applyAlignment="1">
      <alignment horizontal="center" vertical="top" wrapText="1"/>
    </xf>
    <xf numFmtId="164" fontId="10" fillId="8" borderId="61" xfId="0" applyNumberFormat="1" applyFont="1" applyFill="1" applyBorder="1" applyAlignment="1">
      <alignment horizontal="center" vertical="center"/>
    </xf>
    <xf numFmtId="164" fontId="10" fillId="8" borderId="59" xfId="0" applyNumberFormat="1" applyFont="1" applyFill="1" applyBorder="1" applyAlignment="1">
      <alignment horizontal="center" vertical="center"/>
    </xf>
    <xf numFmtId="0" fontId="6" fillId="3" borderId="66" xfId="0" applyFont="1" applyFill="1" applyBorder="1" applyAlignment="1">
      <alignment horizontal="center" wrapText="1"/>
    </xf>
    <xf numFmtId="0" fontId="6" fillId="3" borderId="7" xfId="0" applyFont="1" applyFill="1" applyBorder="1" applyAlignment="1">
      <alignment horizontal="center" vertical="top" wrapText="1"/>
    </xf>
    <xf numFmtId="0" fontId="6" fillId="3" borderId="7" xfId="0" applyFont="1" applyFill="1" applyBorder="1" applyAlignment="1">
      <alignment horizontal="center" wrapText="1"/>
    </xf>
    <xf numFmtId="164" fontId="8" fillId="0" borderId="34" xfId="0" applyNumberFormat="1" applyFont="1" applyBorder="1" applyAlignment="1">
      <alignment horizontal="center" vertical="top" wrapText="1"/>
    </xf>
    <xf numFmtId="164" fontId="2" fillId="0" borderId="34" xfId="0" applyNumberFormat="1" applyFont="1" applyBorder="1" applyAlignment="1">
      <alignment horizontal="center" vertical="top" wrapText="1"/>
    </xf>
    <xf numFmtId="0" fontId="10" fillId="6" borderId="31" xfId="0" applyFont="1" applyFill="1" applyBorder="1" applyAlignment="1">
      <alignment horizontal="center" vertical="center" wrapText="1"/>
    </xf>
    <xf numFmtId="0" fontId="15" fillId="6" borderId="31" xfId="0" applyFont="1" applyFill="1" applyBorder="1" applyAlignment="1">
      <alignment horizontal="center" vertical="center" wrapText="1"/>
    </xf>
    <xf numFmtId="0" fontId="15" fillId="6" borderId="31" xfId="0" applyFont="1" applyFill="1" applyBorder="1" applyAlignment="1">
      <alignment horizontal="center" vertical="top" wrapText="1"/>
    </xf>
    <xf numFmtId="0" fontId="6" fillId="6" borderId="32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64" fontId="0" fillId="0" borderId="0" xfId="0" applyNumberFormat="1"/>
    <xf numFmtId="0" fontId="15" fillId="6" borderId="33" xfId="0" applyFont="1" applyFill="1" applyBorder="1" applyAlignment="1">
      <alignment horizontal="center" vertical="center" wrapText="1"/>
    </xf>
    <xf numFmtId="0" fontId="10" fillId="6" borderId="33" xfId="0" applyFont="1" applyFill="1" applyBorder="1" applyAlignment="1">
      <alignment horizontal="center" vertical="top" wrapText="1"/>
    </xf>
    <xf numFmtId="164" fontId="8" fillId="3" borderId="76" xfId="0" applyNumberFormat="1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18" fillId="0" borderId="67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3" borderId="0" xfId="0" applyFill="1"/>
    <xf numFmtId="0" fontId="5" fillId="5" borderId="0" xfId="0" applyFont="1" applyFill="1" applyAlignment="1">
      <alignment horizontal="center" vertical="top" wrapText="1"/>
    </xf>
    <xf numFmtId="164" fontId="8" fillId="3" borderId="0" xfId="0" applyNumberFormat="1" applyFont="1" applyFill="1" applyAlignment="1">
      <alignment horizontal="center" vertical="center"/>
    </xf>
    <xf numFmtId="164" fontId="8" fillId="7" borderId="12" xfId="0" applyNumberFormat="1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/>
    </xf>
    <xf numFmtId="0" fontId="21" fillId="0" borderId="0" xfId="0" applyFont="1"/>
    <xf numFmtId="0" fontId="22" fillId="0" borderId="0" xfId="0" applyFont="1" applyAlignment="1">
      <alignment horizontal="center"/>
    </xf>
    <xf numFmtId="164" fontId="8" fillId="0" borderId="77" xfId="0" applyNumberFormat="1" applyFont="1" applyBorder="1" applyAlignment="1">
      <alignment horizontal="center" vertical="top" wrapText="1"/>
    </xf>
    <xf numFmtId="0" fontId="7" fillId="6" borderId="79" xfId="0" applyFont="1" applyFill="1" applyBorder="1" applyAlignment="1">
      <alignment vertical="top" wrapText="1"/>
    </xf>
    <xf numFmtId="0" fontId="0" fillId="6" borderId="80" xfId="0" applyFill="1" applyBorder="1" applyAlignment="1">
      <alignment vertical="top" wrapText="1"/>
    </xf>
    <xf numFmtId="0" fontId="0" fillId="6" borderId="81" xfId="0" applyFill="1" applyBorder="1" applyAlignment="1">
      <alignment vertical="top" wrapText="1"/>
    </xf>
    <xf numFmtId="164" fontId="2" fillId="0" borderId="32" xfId="0" applyNumberFormat="1" applyFont="1" applyBorder="1" applyAlignment="1">
      <alignment horizontal="center" vertical="top" wrapText="1"/>
    </xf>
    <xf numFmtId="164" fontId="2" fillId="0" borderId="67" xfId="0" applyNumberFormat="1" applyFont="1" applyBorder="1" applyAlignment="1">
      <alignment horizontal="center" vertical="top" wrapText="1"/>
    </xf>
    <xf numFmtId="164" fontId="2" fillId="6" borderId="83" xfId="0" applyNumberFormat="1" applyFont="1" applyFill="1" applyBorder="1" applyAlignment="1">
      <alignment horizontal="center" vertical="top" wrapText="1"/>
    </xf>
    <xf numFmtId="164" fontId="2" fillId="6" borderId="84" xfId="0" applyNumberFormat="1" applyFont="1" applyFill="1" applyBorder="1" applyAlignment="1">
      <alignment horizontal="center" vertical="top" wrapText="1"/>
    </xf>
    <xf numFmtId="164" fontId="2" fillId="6" borderId="85" xfId="0" applyNumberFormat="1" applyFont="1" applyFill="1" applyBorder="1" applyAlignment="1">
      <alignment horizontal="center" vertical="top" wrapText="1"/>
    </xf>
    <xf numFmtId="0" fontId="6" fillId="6" borderId="13" xfId="0" applyFont="1" applyFill="1" applyBorder="1" applyAlignment="1">
      <alignment horizontal="center" vertical="center" wrapText="1"/>
    </xf>
    <xf numFmtId="0" fontId="5" fillId="5" borderId="88" xfId="0" applyFont="1" applyFill="1" applyBorder="1" applyAlignment="1">
      <alignment horizontal="center" vertical="top" wrapText="1"/>
    </xf>
    <xf numFmtId="0" fontId="12" fillId="3" borderId="7" xfId="0" applyFont="1" applyFill="1" applyBorder="1" applyAlignment="1">
      <alignment horizontal="center" vertical="top" wrapText="1"/>
    </xf>
    <xf numFmtId="0" fontId="6" fillId="3" borderId="6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3" fillId="3" borderId="66" xfId="0" applyFont="1" applyFill="1" applyBorder="1" applyAlignment="1">
      <alignment horizontal="center" wrapText="1"/>
    </xf>
    <xf numFmtId="0" fontId="6" fillId="3" borderId="70" xfId="0" applyFont="1" applyFill="1" applyBorder="1" applyAlignment="1">
      <alignment horizontal="center" wrapText="1"/>
    </xf>
    <xf numFmtId="164" fontId="10" fillId="6" borderId="7" xfId="0" applyNumberFormat="1" applyFont="1" applyFill="1" applyBorder="1" applyAlignment="1">
      <alignment horizontal="center" vertical="top" wrapText="1"/>
    </xf>
    <xf numFmtId="0" fontId="10" fillId="6" borderId="7" xfId="0" applyFont="1" applyFill="1" applyBorder="1" applyAlignment="1">
      <alignment horizontal="center" vertical="center" wrapText="1"/>
    </xf>
    <xf numFmtId="0" fontId="10" fillId="6" borderId="89" xfId="0" applyFont="1" applyFill="1" applyBorder="1" applyAlignment="1">
      <alignment horizontal="center" vertical="top" wrapText="1"/>
    </xf>
    <xf numFmtId="0" fontId="0" fillId="6" borderId="7" xfId="0" applyFill="1" applyBorder="1" applyAlignment="1">
      <alignment vertical="top" wrapText="1"/>
    </xf>
    <xf numFmtId="0" fontId="23" fillId="3" borderId="7" xfId="0" applyFont="1" applyFill="1" applyBorder="1" applyAlignment="1">
      <alignment horizontal="center" vertical="center" wrapText="1"/>
    </xf>
    <xf numFmtId="0" fontId="6" fillId="3" borderId="71" xfId="0" applyFont="1" applyFill="1" applyBorder="1" applyAlignment="1">
      <alignment horizontal="center" vertical="top" wrapText="1"/>
    </xf>
    <xf numFmtId="0" fontId="6" fillId="3" borderId="83" xfId="0" applyFont="1" applyFill="1" applyBorder="1" applyAlignment="1">
      <alignment horizontal="center" wrapText="1"/>
    </xf>
    <xf numFmtId="0" fontId="6" fillId="3" borderId="86" xfId="0" applyFont="1" applyFill="1" applyBorder="1" applyAlignment="1">
      <alignment horizontal="center" wrapText="1"/>
    </xf>
    <xf numFmtId="0" fontId="6" fillId="3" borderId="87" xfId="0" applyFont="1" applyFill="1" applyBorder="1" applyAlignment="1">
      <alignment horizontal="center" wrapText="1"/>
    </xf>
    <xf numFmtId="0" fontId="10" fillId="6" borderId="31" xfId="0" applyFont="1" applyFill="1" applyBorder="1" applyAlignment="1">
      <alignment horizontal="center" wrapText="1"/>
    </xf>
    <xf numFmtId="0" fontId="10" fillId="6" borderId="78" xfId="0" applyFont="1" applyFill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2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164" fontId="0" fillId="3" borderId="0" xfId="0" applyNumberFormat="1" applyFill="1"/>
    <xf numFmtId="0" fontId="5" fillId="5" borderId="14" xfId="0" applyFont="1" applyFill="1" applyBorder="1" applyAlignment="1">
      <alignment horizontal="center" vertical="top" wrapText="1"/>
    </xf>
    <xf numFmtId="9" fontId="2" fillId="0" borderId="91" xfId="0" applyNumberFormat="1" applyFont="1" applyBorder="1" applyAlignment="1">
      <alignment horizontal="center" vertical="top" wrapText="1"/>
    </xf>
    <xf numFmtId="9" fontId="2" fillId="3" borderId="66" xfId="0" applyNumberFormat="1" applyFont="1" applyFill="1" applyBorder="1" applyAlignment="1">
      <alignment horizontal="center" vertical="top" wrapText="1"/>
    </xf>
    <xf numFmtId="9" fontId="2" fillId="0" borderId="66" xfId="0" applyNumberFormat="1" applyFont="1" applyBorder="1" applyAlignment="1">
      <alignment horizontal="center" vertical="top" wrapText="1"/>
    </xf>
    <xf numFmtId="0" fontId="9" fillId="3" borderId="92" xfId="0" applyFont="1" applyFill="1" applyBorder="1" applyAlignment="1">
      <alignment horizontal="center" vertical="center"/>
    </xf>
    <xf numFmtId="164" fontId="8" fillId="7" borderId="72" xfId="0" applyNumberFormat="1" applyFont="1" applyFill="1" applyBorder="1" applyAlignment="1">
      <alignment horizontal="center" vertical="center"/>
    </xf>
    <xf numFmtId="164" fontId="8" fillId="9" borderId="72" xfId="0" applyNumberFormat="1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0" fillId="3" borderId="12" xfId="0" applyFill="1" applyBorder="1"/>
    <xf numFmtId="0" fontId="5" fillId="7" borderId="12" xfId="0" applyFont="1" applyFill="1" applyBorder="1" applyAlignment="1">
      <alignment horizontal="center" vertical="top" wrapText="1"/>
    </xf>
    <xf numFmtId="0" fontId="8" fillId="0" borderId="0" xfId="0" applyFont="1"/>
    <xf numFmtId="0" fontId="15" fillId="10" borderId="33" xfId="0" applyFont="1" applyFill="1" applyBorder="1" applyAlignment="1">
      <alignment horizontal="center" vertical="center" wrapText="1"/>
    </xf>
    <xf numFmtId="0" fontId="7" fillId="10" borderId="33" xfId="0" applyFont="1" applyFill="1" applyBorder="1" applyAlignment="1">
      <alignment horizontal="center" vertical="top" wrapText="1"/>
    </xf>
    <xf numFmtId="0" fontId="7" fillId="10" borderId="31" xfId="0" applyFont="1" applyFill="1" applyBorder="1" applyAlignment="1">
      <alignment horizontal="center" vertical="center" wrapText="1"/>
    </xf>
    <xf numFmtId="0" fontId="7" fillId="10" borderId="31" xfId="0" applyFont="1" applyFill="1" applyBorder="1" applyAlignment="1">
      <alignment horizontal="center" wrapText="1"/>
    </xf>
    <xf numFmtId="0" fontId="7" fillId="10" borderId="31" xfId="0" applyFont="1" applyFill="1" applyBorder="1" applyAlignment="1">
      <alignment horizontal="center" vertical="top" wrapText="1"/>
    </xf>
    <xf numFmtId="0" fontId="10" fillId="10" borderId="31" xfId="0" applyFont="1" applyFill="1" applyBorder="1" applyAlignment="1">
      <alignment horizontal="center" vertical="top" wrapText="1"/>
    </xf>
    <xf numFmtId="0" fontId="10" fillId="10" borderId="31" xfId="0" applyFont="1" applyFill="1" applyBorder="1" applyAlignment="1">
      <alignment horizontal="center" vertical="center" wrapText="1"/>
    </xf>
    <xf numFmtId="0" fontId="10" fillId="10" borderId="31" xfId="0" applyFont="1" applyFill="1" applyBorder="1" applyAlignment="1">
      <alignment horizontal="center" wrapText="1"/>
    </xf>
    <xf numFmtId="164" fontId="9" fillId="0" borderId="12" xfId="0" applyNumberFormat="1" applyFont="1" applyBorder="1" applyAlignment="1">
      <alignment horizontal="center"/>
    </xf>
    <xf numFmtId="164" fontId="9" fillId="0" borderId="12" xfId="0" applyNumberFormat="1" applyFont="1" applyBorder="1"/>
    <xf numFmtId="0" fontId="3" fillId="3" borderId="65" xfId="0" applyFont="1" applyFill="1" applyBorder="1" applyAlignment="1">
      <alignment horizontal="center" wrapText="1"/>
    </xf>
    <xf numFmtId="0" fontId="3" fillId="3" borderId="93" xfId="0" applyFont="1" applyFill="1" applyBorder="1" applyAlignment="1">
      <alignment horizontal="center" wrapText="1"/>
    </xf>
    <xf numFmtId="0" fontId="6" fillId="6" borderId="12" xfId="0" applyFont="1" applyFill="1" applyBorder="1" applyAlignment="1">
      <alignment horizontal="center" vertical="center" wrapText="1"/>
    </xf>
    <xf numFmtId="0" fontId="11" fillId="10" borderId="38" xfId="0" applyFont="1" applyFill="1" applyBorder="1" applyAlignment="1">
      <alignment horizontal="center" vertical="center" wrapText="1"/>
    </xf>
    <xf numFmtId="1" fontId="9" fillId="6" borderId="68" xfId="0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1" xfId="0" applyNumberFormat="1" applyFont="1" applyBorder="1" applyAlignment="1">
      <alignment horizontal="center" vertical="center"/>
    </xf>
    <xf numFmtId="0" fontId="10" fillId="6" borderId="78" xfId="0" applyFont="1" applyFill="1" applyBorder="1" applyAlignment="1">
      <alignment horizontal="center" vertical="center" wrapText="1"/>
    </xf>
    <xf numFmtId="164" fontId="2" fillId="0" borderId="94" xfId="0" applyNumberFormat="1" applyFont="1" applyBorder="1" applyAlignment="1">
      <alignment horizontal="center" vertical="top" wrapText="1"/>
    </xf>
    <xf numFmtId="164" fontId="8" fillId="7" borderId="17" xfId="0" applyNumberFormat="1" applyFont="1" applyFill="1" applyBorder="1" applyAlignment="1">
      <alignment horizontal="center" vertical="center"/>
    </xf>
    <xf numFmtId="164" fontId="8" fillId="7" borderId="82" xfId="0" applyNumberFormat="1" applyFont="1" applyFill="1" applyBorder="1" applyAlignment="1">
      <alignment horizontal="center" vertical="center"/>
    </xf>
    <xf numFmtId="0" fontId="10" fillId="10" borderId="90" xfId="0" applyFont="1" applyFill="1" applyBorder="1" applyAlignment="1">
      <alignment horizontal="center" wrapText="1"/>
    </xf>
    <xf numFmtId="0" fontId="10" fillId="10" borderId="72" xfId="0" applyFont="1" applyFill="1" applyBorder="1" applyAlignment="1">
      <alignment horizontal="center" wrapText="1"/>
    </xf>
    <xf numFmtId="0" fontId="10" fillId="10" borderId="82" xfId="0" applyFont="1" applyFill="1" applyBorder="1" applyAlignment="1">
      <alignment horizontal="center" wrapText="1"/>
    </xf>
    <xf numFmtId="0" fontId="25" fillId="6" borderId="38" xfId="0" applyFont="1" applyFill="1" applyBorder="1" applyAlignment="1">
      <alignment horizontal="center" vertical="center" wrapText="1"/>
    </xf>
    <xf numFmtId="0" fontId="25" fillId="6" borderId="40" xfId="0" applyFont="1" applyFill="1" applyBorder="1" applyAlignment="1">
      <alignment horizontal="center" vertical="center" wrapText="1"/>
    </xf>
    <xf numFmtId="0" fontId="25" fillId="6" borderId="48" xfId="0" applyFont="1" applyFill="1" applyBorder="1" applyAlignment="1">
      <alignment horizontal="center" vertical="center" wrapText="1"/>
    </xf>
    <xf numFmtId="0" fontId="25" fillId="10" borderId="38" xfId="0" applyFont="1" applyFill="1" applyBorder="1" applyAlignment="1">
      <alignment horizontal="center" vertical="center" wrapText="1"/>
    </xf>
    <xf numFmtId="0" fontId="10" fillId="6" borderId="40" xfId="0" applyFont="1" applyFill="1" applyBorder="1" applyAlignment="1">
      <alignment horizontal="center" vertical="center" wrapText="1"/>
    </xf>
    <xf numFmtId="0" fontId="10" fillId="6" borderId="48" xfId="0" applyFont="1" applyFill="1" applyBorder="1" applyAlignment="1">
      <alignment horizontal="center" vertical="center" wrapText="1"/>
    </xf>
    <xf numFmtId="164" fontId="7" fillId="8" borderId="7" xfId="0" applyNumberFormat="1" applyFont="1" applyFill="1" applyBorder="1" applyAlignment="1">
      <alignment horizontal="center" vertical="top" wrapText="1"/>
    </xf>
    <xf numFmtId="0" fontId="10" fillId="6" borderId="11" xfId="0" applyFont="1" applyFill="1" applyBorder="1" applyAlignment="1">
      <alignment horizontal="center" vertical="center" wrapText="1"/>
    </xf>
    <xf numFmtId="0" fontId="10" fillId="6" borderId="64" xfId="0" applyFont="1" applyFill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center" vertical="top" wrapText="1"/>
    </xf>
    <xf numFmtId="4" fontId="15" fillId="6" borderId="95" xfId="0" applyNumberFormat="1" applyFont="1" applyFill="1" applyBorder="1" applyAlignment="1">
      <alignment horizontal="center" vertical="top" wrapText="1"/>
    </xf>
    <xf numFmtId="164" fontId="8" fillId="8" borderId="18" xfId="0" applyNumberFormat="1" applyFont="1" applyFill="1" applyBorder="1" applyAlignment="1">
      <alignment horizontal="center" vertical="center"/>
    </xf>
    <xf numFmtId="164" fontId="8" fillId="8" borderId="65" xfId="0" applyNumberFormat="1" applyFont="1" applyFill="1" applyBorder="1" applyAlignment="1">
      <alignment horizontal="center" vertical="center"/>
    </xf>
    <xf numFmtId="1" fontId="9" fillId="6" borderId="96" xfId="0" applyNumberFormat="1" applyFont="1" applyFill="1" applyBorder="1" applyAlignment="1">
      <alignment horizontal="center" vertical="center"/>
    </xf>
    <xf numFmtId="164" fontId="9" fillId="6" borderId="96" xfId="0" applyNumberFormat="1" applyFont="1" applyFill="1" applyBorder="1" applyAlignment="1">
      <alignment horizontal="center" vertical="center"/>
    </xf>
    <xf numFmtId="0" fontId="23" fillId="0" borderId="7" xfId="0" applyFont="1" applyBorder="1" applyAlignment="1">
      <alignment horizontal="center" wrapText="1"/>
    </xf>
    <xf numFmtId="0" fontId="6" fillId="0" borderId="7" xfId="0" applyFont="1" applyBorder="1" applyAlignment="1">
      <alignment horizontal="center" vertical="top" wrapText="1"/>
    </xf>
    <xf numFmtId="0" fontId="6" fillId="0" borderId="66" xfId="0" applyFont="1" applyBorder="1" applyAlignment="1">
      <alignment horizontal="center" vertical="top" wrapText="1"/>
    </xf>
    <xf numFmtId="164" fontId="8" fillId="0" borderId="72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2" fillId="0" borderId="7" xfId="0" applyFont="1" applyBorder="1" applyAlignment="1">
      <alignment horizontal="center" vertical="top" wrapText="1"/>
    </xf>
    <xf numFmtId="0" fontId="6" fillId="0" borderId="65" xfId="0" applyFont="1" applyBorder="1" applyAlignment="1">
      <alignment horizontal="center" vertical="top" wrapText="1"/>
    </xf>
    <xf numFmtId="0" fontId="6" fillId="0" borderId="65" xfId="0" applyFont="1" applyBorder="1" applyAlignment="1">
      <alignment horizontal="center" wrapText="1"/>
    </xf>
    <xf numFmtId="0" fontId="6" fillId="0" borderId="6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7" fillId="6" borderId="31" xfId="0" applyFont="1" applyFill="1" applyBorder="1" applyAlignment="1">
      <alignment horizontal="center" vertical="top" wrapText="1"/>
    </xf>
    <xf numFmtId="0" fontId="9" fillId="0" borderId="11" xfId="0" applyFont="1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65" xfId="0" applyBorder="1" applyAlignment="1">
      <alignment horizontal="center"/>
    </xf>
    <xf numFmtId="0" fontId="9" fillId="6" borderId="8" xfId="0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164" fontId="9" fillId="4" borderId="8" xfId="0" applyNumberFormat="1" applyFont="1" applyFill="1" applyBorder="1" applyAlignment="1">
      <alignment horizontal="center" vertical="center"/>
    </xf>
    <xf numFmtId="164" fontId="9" fillId="4" borderId="10" xfId="0" applyNumberFormat="1" applyFont="1" applyFill="1" applyBorder="1" applyAlignment="1">
      <alignment horizontal="center" vertical="center"/>
    </xf>
    <xf numFmtId="0" fontId="9" fillId="0" borderId="74" xfId="0" applyFont="1" applyBorder="1" applyAlignment="1">
      <alignment horizontal="center" vertical="center"/>
    </xf>
    <xf numFmtId="0" fontId="9" fillId="0" borderId="7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9" fillId="0" borderId="22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5" xfId="0" applyBorder="1" applyAlignment="1">
      <alignment horizontal="center"/>
    </xf>
    <xf numFmtId="0" fontId="9" fillId="0" borderId="44" xfId="0" applyFont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0" fillId="3" borderId="4" xfId="0" applyFill="1" applyBorder="1" applyAlignment="1">
      <alignment vertical="top" wrapText="1"/>
    </xf>
    <xf numFmtId="0" fontId="0" fillId="3" borderId="5" xfId="0" applyFill="1" applyBorder="1" applyAlignment="1">
      <alignment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11"/>
  <sheetViews>
    <sheetView tabSelected="1" view="pageBreakPreview" topLeftCell="A20" zoomScale="60" zoomScaleNormal="100" workbookViewId="0">
      <selection activeCell="C2" sqref="C2"/>
    </sheetView>
  </sheetViews>
  <sheetFormatPr defaultRowHeight="15"/>
  <cols>
    <col min="1" max="1" width="4.125" customWidth="1"/>
    <col min="2" max="2" width="23.625" customWidth="1"/>
    <col min="3" max="3" width="13.375" customWidth="1"/>
    <col min="4" max="4" width="12.125" customWidth="1"/>
    <col min="5" max="5" width="12.375" customWidth="1"/>
    <col min="6" max="6" width="15" customWidth="1"/>
    <col min="7" max="7" width="12.875" customWidth="1"/>
    <col min="8" max="8" width="15.875" customWidth="1"/>
    <col min="9" max="9" width="12.875" customWidth="1"/>
    <col min="10" max="10" width="16.125" customWidth="1"/>
    <col min="11" max="11" width="13.875" customWidth="1"/>
    <col min="12" max="13" width="16.125" customWidth="1"/>
    <col min="14" max="14" width="9.625" customWidth="1"/>
    <col min="15" max="15" width="19.375" customWidth="1"/>
    <col min="16" max="16" width="14.25" hidden="1" customWidth="1"/>
    <col min="17" max="17" width="13.5" customWidth="1"/>
    <col min="18" max="18" width="10.125" customWidth="1"/>
    <col min="19" max="19" width="12.375" style="91" customWidth="1"/>
    <col min="20" max="20" width="11.5" style="91" customWidth="1"/>
    <col min="21" max="21" width="13.125" style="1" customWidth="1"/>
    <col min="22" max="22" width="14.5" style="91" customWidth="1"/>
    <col min="25" max="25" width="10.875" customWidth="1"/>
    <col min="26" max="26" width="14.125" customWidth="1"/>
    <col min="27" max="27" width="13.375" customWidth="1"/>
    <col min="28" max="28" width="13" customWidth="1"/>
    <col min="29" max="29" width="14.125" customWidth="1"/>
  </cols>
  <sheetData>
    <row r="1" spans="1:29">
      <c r="B1" s="255" t="s">
        <v>108</v>
      </c>
      <c r="C1" s="255"/>
    </row>
    <row r="2" spans="1:29" ht="15.75">
      <c r="C2" s="192" t="s">
        <v>109</v>
      </c>
      <c r="D2" s="192"/>
      <c r="E2" s="192"/>
      <c r="F2" s="192"/>
      <c r="G2" s="192"/>
      <c r="H2" s="192"/>
      <c r="I2" s="192"/>
      <c r="J2" t="s">
        <v>40</v>
      </c>
      <c r="N2" s="254"/>
      <c r="O2" s="254"/>
      <c r="P2" s="20"/>
      <c r="R2" s="149"/>
      <c r="S2" s="150"/>
      <c r="T2" s="150"/>
    </row>
    <row r="3" spans="1:29" ht="15.75" thickBot="1"/>
    <row r="4" spans="1:29" ht="16.5" thickTop="1" thickBot="1">
      <c r="H4" s="256" t="s">
        <v>17</v>
      </c>
      <c r="I4" s="257"/>
      <c r="J4" s="257"/>
      <c r="K4" s="258"/>
      <c r="R4" s="243" t="s">
        <v>37</v>
      </c>
      <c r="S4" s="244"/>
      <c r="T4" s="244"/>
      <c r="U4" s="244"/>
      <c r="V4" s="245"/>
      <c r="Y4" s="243" t="s">
        <v>37</v>
      </c>
      <c r="Z4" s="244"/>
      <c r="AA4" s="244"/>
      <c r="AB4" s="244"/>
      <c r="AC4" s="245"/>
    </row>
    <row r="5" spans="1:29" ht="101.25" thickTop="1" thickBot="1">
      <c r="A5" s="262" t="s">
        <v>0</v>
      </c>
      <c r="B5" s="2" t="s">
        <v>1</v>
      </c>
      <c r="C5" s="3" t="s">
        <v>3</v>
      </c>
      <c r="D5" s="2" t="s">
        <v>14</v>
      </c>
      <c r="E5" s="22" t="s">
        <v>12</v>
      </c>
      <c r="F5" s="23" t="s">
        <v>15</v>
      </c>
      <c r="G5" s="22" t="s">
        <v>12</v>
      </c>
      <c r="H5" s="41" t="s">
        <v>16</v>
      </c>
      <c r="I5" s="22" t="s">
        <v>45</v>
      </c>
      <c r="J5" s="41" t="s">
        <v>46</v>
      </c>
      <c r="K5" s="22" t="s">
        <v>18</v>
      </c>
      <c r="L5" s="41" t="s">
        <v>21</v>
      </c>
      <c r="M5" s="46" t="s">
        <v>72</v>
      </c>
      <c r="N5" s="56" t="s">
        <v>22</v>
      </c>
      <c r="O5" s="58" t="s">
        <v>23</v>
      </c>
      <c r="P5" s="144" t="s">
        <v>42</v>
      </c>
      <c r="R5" s="112" t="s">
        <v>28</v>
      </c>
      <c r="S5" s="21" t="s">
        <v>30</v>
      </c>
      <c r="T5" s="89" t="s">
        <v>31</v>
      </c>
      <c r="U5" s="89" t="s">
        <v>32</v>
      </c>
      <c r="V5" s="89" t="s">
        <v>33</v>
      </c>
      <c r="Y5" s="112" t="s">
        <v>47</v>
      </c>
      <c r="Z5" s="21" t="s">
        <v>30</v>
      </c>
      <c r="AA5" s="89" t="s">
        <v>31</v>
      </c>
      <c r="AB5" s="89" t="s">
        <v>32</v>
      </c>
      <c r="AC5" s="89" t="s">
        <v>33</v>
      </c>
    </row>
    <row r="6" spans="1:29" ht="15.75" thickBot="1">
      <c r="A6" s="263"/>
      <c r="B6" s="4"/>
      <c r="C6" s="5"/>
      <c r="D6" s="4"/>
      <c r="E6" s="24" t="s">
        <v>8</v>
      </c>
      <c r="F6" s="88" t="s">
        <v>34</v>
      </c>
      <c r="G6" s="24" t="s">
        <v>10</v>
      </c>
      <c r="H6" s="88" t="s">
        <v>35</v>
      </c>
      <c r="I6" s="27"/>
      <c r="J6" s="88" t="s">
        <v>34</v>
      </c>
      <c r="K6" s="27"/>
      <c r="L6" s="88" t="s">
        <v>35</v>
      </c>
      <c r="M6" s="47"/>
      <c r="N6" s="40"/>
      <c r="O6" s="6"/>
      <c r="P6" s="6"/>
      <c r="R6" s="246" t="s">
        <v>29</v>
      </c>
      <c r="S6" s="92" t="s">
        <v>36</v>
      </c>
      <c r="T6" s="98" t="s">
        <v>36</v>
      </c>
      <c r="U6" s="102"/>
      <c r="V6" s="106"/>
      <c r="Y6" s="246" t="s">
        <v>29</v>
      </c>
      <c r="Z6" s="92" t="s">
        <v>36</v>
      </c>
      <c r="AA6" s="98" t="s">
        <v>36</v>
      </c>
      <c r="AB6" s="102"/>
      <c r="AC6" s="106"/>
    </row>
    <row r="7" spans="1:29" ht="33" customHeight="1" thickBot="1">
      <c r="A7" s="263"/>
      <c r="B7" s="7" t="s">
        <v>2</v>
      </c>
      <c r="C7" s="8" t="s">
        <v>4</v>
      </c>
      <c r="D7" s="7"/>
      <c r="E7" s="25" t="s">
        <v>13</v>
      </c>
      <c r="F7" s="26"/>
      <c r="G7" s="25" t="s">
        <v>13</v>
      </c>
      <c r="H7" s="26"/>
      <c r="I7" s="25" t="s">
        <v>40</v>
      </c>
      <c r="J7" s="26"/>
      <c r="K7" s="45"/>
      <c r="L7" s="26"/>
      <c r="M7" s="48" t="s">
        <v>24</v>
      </c>
      <c r="N7" s="57">
        <v>0.08</v>
      </c>
      <c r="O7" s="189" t="s">
        <v>25</v>
      </c>
      <c r="P7" s="186"/>
      <c r="R7" s="247"/>
      <c r="S7" s="93"/>
      <c r="T7" s="99"/>
      <c r="U7" s="103"/>
      <c r="V7" s="107"/>
      <c r="Y7" s="247"/>
      <c r="Z7" s="93"/>
      <c r="AA7" s="99"/>
      <c r="AB7" s="103"/>
      <c r="AC7" s="107"/>
    </row>
    <row r="8" spans="1:29" ht="15" hidden="1" customHeight="1" thickBot="1">
      <c r="A8" s="263"/>
      <c r="B8" s="4"/>
      <c r="C8" s="5"/>
      <c r="D8" s="4"/>
      <c r="E8" s="27"/>
      <c r="F8" s="28" t="s">
        <v>6</v>
      </c>
      <c r="G8" s="27"/>
      <c r="H8" s="29"/>
      <c r="I8" s="27"/>
      <c r="J8" s="28" t="s">
        <v>6</v>
      </c>
      <c r="K8" s="25"/>
      <c r="L8" s="28"/>
      <c r="M8" s="49"/>
      <c r="N8" s="4"/>
      <c r="O8" s="190"/>
      <c r="P8" s="140"/>
      <c r="Z8" s="91"/>
      <c r="AA8" s="91"/>
      <c r="AB8" s="1"/>
      <c r="AC8" s="91"/>
    </row>
    <row r="9" spans="1:29" ht="15" hidden="1" customHeight="1" thickBot="1">
      <c r="A9" s="263"/>
      <c r="B9" s="4"/>
      <c r="C9" s="5"/>
      <c r="D9" s="4"/>
      <c r="E9" s="27"/>
      <c r="F9" s="29"/>
      <c r="G9" s="27"/>
      <c r="H9" s="29"/>
      <c r="I9" s="25" t="s">
        <v>5</v>
      </c>
      <c r="J9" s="29"/>
      <c r="K9" s="27"/>
      <c r="L9" s="29"/>
      <c r="M9" s="47"/>
      <c r="N9" s="4"/>
      <c r="O9" s="190"/>
      <c r="P9" s="140"/>
      <c r="Z9" s="91"/>
      <c r="AA9" s="91"/>
      <c r="AB9" s="1"/>
      <c r="AC9" s="91"/>
    </row>
    <row r="10" spans="1:29" ht="15" hidden="1" customHeight="1" thickBot="1">
      <c r="A10" s="263"/>
      <c r="B10" s="4"/>
      <c r="C10" s="5"/>
      <c r="D10" s="4"/>
      <c r="E10" s="27"/>
      <c r="F10" s="29"/>
      <c r="G10" s="27"/>
      <c r="H10" s="28" t="s">
        <v>6</v>
      </c>
      <c r="I10" s="27"/>
      <c r="J10" s="29"/>
      <c r="K10" s="27"/>
      <c r="L10" s="29"/>
      <c r="M10" s="47"/>
      <c r="N10" s="4"/>
      <c r="O10" s="190"/>
      <c r="P10" s="140"/>
      <c r="Z10" s="91"/>
      <c r="AA10" s="91"/>
      <c r="AB10" s="1"/>
      <c r="AC10" s="91"/>
    </row>
    <row r="11" spans="1:29" ht="15" hidden="1" customHeight="1" thickBot="1">
      <c r="A11" s="263"/>
      <c r="B11" s="4"/>
      <c r="C11" s="9"/>
      <c r="D11" s="10"/>
      <c r="E11" s="30" t="s">
        <v>5</v>
      </c>
      <c r="F11" s="31"/>
      <c r="G11" s="30" t="s">
        <v>5</v>
      </c>
      <c r="H11" s="31"/>
      <c r="I11" s="25" t="s">
        <v>7</v>
      </c>
      <c r="J11" s="29"/>
      <c r="K11" s="27"/>
      <c r="L11" s="29"/>
      <c r="M11" s="47"/>
      <c r="N11" s="4"/>
      <c r="O11" s="190"/>
      <c r="P11" s="140"/>
      <c r="Z11" s="91"/>
      <c r="AA11" s="91"/>
      <c r="AB11" s="1"/>
      <c r="AC11" s="91"/>
    </row>
    <row r="12" spans="1:29" ht="15" hidden="1" customHeight="1" thickBot="1">
      <c r="A12" s="263"/>
      <c r="B12" s="4"/>
      <c r="C12" s="264"/>
      <c r="D12" s="12"/>
      <c r="E12" s="32" t="s">
        <v>8</v>
      </c>
      <c r="F12" s="33" t="s">
        <v>8</v>
      </c>
      <c r="G12" s="32" t="s">
        <v>10</v>
      </c>
      <c r="H12" s="33" t="s">
        <v>10</v>
      </c>
      <c r="I12" s="27"/>
      <c r="J12" s="29"/>
      <c r="K12" s="27"/>
      <c r="L12" s="29"/>
      <c r="M12" s="47"/>
      <c r="N12" s="4"/>
      <c r="O12" s="190"/>
      <c r="P12" s="140"/>
      <c r="Z12" s="91"/>
      <c r="AA12" s="91"/>
      <c r="AB12" s="1"/>
      <c r="AC12" s="91"/>
    </row>
    <row r="13" spans="1:29" ht="15" hidden="1" customHeight="1" thickBot="1">
      <c r="A13" s="263"/>
      <c r="B13" s="4"/>
      <c r="C13" s="265"/>
      <c r="D13" s="4"/>
      <c r="E13" s="27"/>
      <c r="F13" s="29"/>
      <c r="G13" s="27"/>
      <c r="H13" s="29"/>
      <c r="I13" s="44"/>
      <c r="J13" s="31"/>
      <c r="K13" s="44"/>
      <c r="L13" s="31"/>
      <c r="M13" s="50"/>
      <c r="N13" s="4"/>
      <c r="O13" s="190"/>
      <c r="P13" s="140"/>
      <c r="Z13" s="91"/>
      <c r="AA13" s="91"/>
      <c r="AB13" s="1"/>
      <c r="AC13" s="91"/>
    </row>
    <row r="14" spans="1:29" ht="15.75" hidden="1" customHeight="1" thickBot="1">
      <c r="A14" s="263"/>
      <c r="B14" s="4"/>
      <c r="C14" s="265"/>
      <c r="D14" s="4"/>
      <c r="E14" s="34" t="s">
        <v>9</v>
      </c>
      <c r="F14" s="35" t="s">
        <v>9</v>
      </c>
      <c r="G14" s="34" t="s">
        <v>9</v>
      </c>
      <c r="H14" s="35" t="s">
        <v>9</v>
      </c>
      <c r="I14" s="34" t="s">
        <v>8</v>
      </c>
      <c r="J14" s="35" t="s">
        <v>8</v>
      </c>
      <c r="K14" s="34"/>
      <c r="L14" s="35"/>
      <c r="M14" s="51"/>
      <c r="N14" s="4"/>
      <c r="O14" s="190"/>
      <c r="P14" s="140"/>
      <c r="Z14" s="91"/>
      <c r="AA14" s="91"/>
      <c r="AB14" s="1"/>
      <c r="AC14" s="91"/>
    </row>
    <row r="15" spans="1:29" ht="15.75" hidden="1" customHeight="1" thickBot="1">
      <c r="A15" s="263"/>
      <c r="B15" s="4"/>
      <c r="C15" s="265"/>
      <c r="D15" s="4"/>
      <c r="E15" s="27"/>
      <c r="F15" s="29"/>
      <c r="G15" s="27"/>
      <c r="H15" s="29"/>
      <c r="I15" s="27"/>
      <c r="J15" s="29"/>
      <c r="K15" s="27"/>
      <c r="L15" s="29"/>
      <c r="M15" s="47"/>
      <c r="N15" s="4"/>
      <c r="O15" s="190"/>
      <c r="P15" s="140"/>
      <c r="Z15" s="91"/>
      <c r="AA15" s="91"/>
      <c r="AB15" s="1"/>
      <c r="AC15" s="91"/>
    </row>
    <row r="16" spans="1:29" ht="15.75" hidden="1" customHeight="1" thickBot="1">
      <c r="A16" s="263"/>
      <c r="B16" s="4"/>
      <c r="C16" s="265"/>
      <c r="D16" s="4"/>
      <c r="E16" s="27"/>
      <c r="F16" s="29"/>
      <c r="G16" s="27"/>
      <c r="H16" s="29"/>
      <c r="I16" s="34" t="s">
        <v>11</v>
      </c>
      <c r="J16" s="35" t="s">
        <v>11</v>
      </c>
      <c r="K16" s="34"/>
      <c r="L16" s="35"/>
      <c r="M16" s="51"/>
      <c r="N16" s="4"/>
      <c r="O16" s="190"/>
      <c r="P16" s="140"/>
      <c r="Z16" s="91"/>
      <c r="AA16" s="91"/>
      <c r="AB16" s="1"/>
      <c r="AC16" s="91"/>
    </row>
    <row r="17" spans="1:29" thickBot="1">
      <c r="A17" s="36">
        <v>1</v>
      </c>
      <c r="B17" s="161">
        <v>2</v>
      </c>
      <c r="C17" s="36">
        <v>3</v>
      </c>
      <c r="D17" s="37">
        <v>4</v>
      </c>
      <c r="E17" s="38">
        <v>5</v>
      </c>
      <c r="F17" s="39">
        <v>6</v>
      </c>
      <c r="G17" s="42">
        <v>7</v>
      </c>
      <c r="H17" s="43">
        <v>8</v>
      </c>
      <c r="I17" s="38">
        <v>9</v>
      </c>
      <c r="J17" s="39">
        <v>10</v>
      </c>
      <c r="K17" s="42">
        <v>11</v>
      </c>
      <c r="L17" s="39">
        <v>12</v>
      </c>
      <c r="M17" s="66">
        <v>13</v>
      </c>
      <c r="N17" s="182">
        <v>14</v>
      </c>
      <c r="O17" s="191">
        <v>15</v>
      </c>
      <c r="P17" s="141"/>
      <c r="R17" s="109">
        <v>16</v>
      </c>
      <c r="S17" s="110">
        <v>17</v>
      </c>
      <c r="T17" s="110">
        <v>18</v>
      </c>
      <c r="U17" s="110">
        <v>19</v>
      </c>
      <c r="V17" s="111">
        <v>20</v>
      </c>
      <c r="Y17" s="109">
        <v>21</v>
      </c>
      <c r="Z17" s="110">
        <v>22</v>
      </c>
      <c r="AA17" s="110">
        <v>23</v>
      </c>
      <c r="AB17" s="110">
        <v>24</v>
      </c>
      <c r="AC17" s="111">
        <v>25</v>
      </c>
    </row>
    <row r="18" spans="1:29" ht="19.5" thickTop="1" thickBot="1">
      <c r="A18" s="128">
        <v>1</v>
      </c>
      <c r="B18" s="171" t="s">
        <v>44</v>
      </c>
      <c r="C18" s="121" t="s">
        <v>78</v>
      </c>
      <c r="D18" s="172">
        <v>240224110</v>
      </c>
      <c r="E18" s="194">
        <v>45</v>
      </c>
      <c r="F18" s="123">
        <f>$F$7*E18</f>
        <v>0</v>
      </c>
      <c r="G18" s="132">
        <v>0</v>
      </c>
      <c r="H18" s="123">
        <f>$H$7*G18</f>
        <v>0</v>
      </c>
      <c r="I18" s="193">
        <v>150</v>
      </c>
      <c r="J18" s="124">
        <f>$J$7*I18</f>
        <v>0</v>
      </c>
      <c r="K18" s="132">
        <v>0</v>
      </c>
      <c r="L18" s="155">
        <f>$L$7*K18</f>
        <v>0</v>
      </c>
      <c r="M18" s="157">
        <f>F18+H18+J18+L18</f>
        <v>0</v>
      </c>
      <c r="N18" s="183">
        <v>0.08</v>
      </c>
      <c r="O18" s="143">
        <f>M18*1.08</f>
        <v>0</v>
      </c>
      <c r="P18" s="187">
        <v>24000</v>
      </c>
      <c r="Q18" s="178"/>
      <c r="R18" s="108">
        <f>E18+G18+K18</f>
        <v>45</v>
      </c>
      <c r="S18" s="94">
        <f>$S$7*R18</f>
        <v>0</v>
      </c>
      <c r="T18" s="94">
        <f>S18*1.23</f>
        <v>0</v>
      </c>
      <c r="U18" s="104">
        <f>S18*5</f>
        <v>0</v>
      </c>
      <c r="V18" s="94">
        <f>U18*1.23</f>
        <v>0</v>
      </c>
      <c r="Y18" s="207">
        <f>I18</f>
        <v>150</v>
      </c>
      <c r="Z18" s="94">
        <f>$Z$7*Y18</f>
        <v>0</v>
      </c>
      <c r="AA18" s="94">
        <f>Z18*1.23</f>
        <v>0</v>
      </c>
      <c r="AB18" s="104">
        <f>Z18*5</f>
        <v>0</v>
      </c>
      <c r="AC18" s="94">
        <f>AB18*1.23</f>
        <v>0</v>
      </c>
    </row>
    <row r="19" spans="1:29" ht="21.75" customHeight="1" thickTop="1" thickBot="1">
      <c r="A19" s="129">
        <v>2</v>
      </c>
      <c r="B19" s="171" t="s">
        <v>48</v>
      </c>
      <c r="C19" s="164" t="s">
        <v>79</v>
      </c>
      <c r="D19" s="163">
        <v>240224127</v>
      </c>
      <c r="E19" s="195">
        <v>35</v>
      </c>
      <c r="F19" s="123">
        <f t="shared" ref="F19:F47" si="0">$F$7*E19</f>
        <v>0</v>
      </c>
      <c r="G19" s="125">
        <v>0</v>
      </c>
      <c r="H19" s="123">
        <f t="shared" ref="H19:H35" si="1">$H$7*G19</f>
        <v>0</v>
      </c>
      <c r="I19" s="131">
        <v>0</v>
      </c>
      <c r="J19" s="124">
        <f t="shared" ref="J19:J35" si="2">$J$7*I19</f>
        <v>0</v>
      </c>
      <c r="K19" s="125">
        <v>0</v>
      </c>
      <c r="L19" s="155">
        <f t="shared" ref="L19:L39" si="3">$L$7*K19</f>
        <v>0</v>
      </c>
      <c r="M19" s="158">
        <f t="shared" ref="M19:M35" si="4">F19+H19+J19+L19</f>
        <v>0</v>
      </c>
      <c r="N19" s="184">
        <f>$N$18</f>
        <v>0.08</v>
      </c>
      <c r="O19" s="143">
        <f t="shared" ref="O19:O47" si="5">M19*1.08</f>
        <v>0</v>
      </c>
      <c r="P19" s="187">
        <v>7500</v>
      </c>
      <c r="Q19" s="178"/>
      <c r="R19" s="108">
        <f t="shared" ref="R19:R46" si="6">E19+G19+K19</f>
        <v>35</v>
      </c>
      <c r="S19" s="94">
        <f>$S$7*R19</f>
        <v>0</v>
      </c>
      <c r="T19" s="94">
        <f t="shared" ref="T19:T57" si="7">S19*1.23</f>
        <v>0</v>
      </c>
      <c r="U19" s="104">
        <f t="shared" ref="U19:U57" si="8">S19*5</f>
        <v>0</v>
      </c>
      <c r="V19" s="94">
        <f t="shared" ref="V19:V57" si="9">U19*1.23</f>
        <v>0</v>
      </c>
      <c r="Y19" s="207">
        <f t="shared" ref="Y19:Y47" si="10">I19</f>
        <v>0</v>
      </c>
      <c r="Z19" s="94">
        <f t="shared" ref="Z19:Z47" si="11">$Z$7*Y19</f>
        <v>0</v>
      </c>
      <c r="AA19" s="94">
        <f t="shared" ref="AA19:AA23" si="12">Z19*1.23</f>
        <v>0</v>
      </c>
      <c r="AB19" s="104">
        <f t="shared" ref="AB19:AB22" si="13">Z19*5</f>
        <v>0</v>
      </c>
      <c r="AC19" s="94">
        <f t="shared" ref="AC19:AC23" si="14">AB19*1.23</f>
        <v>0</v>
      </c>
    </row>
    <row r="20" spans="1:29" ht="19.5" customHeight="1" thickTop="1" thickBot="1">
      <c r="A20" s="128">
        <v>3</v>
      </c>
      <c r="B20" s="171" t="s">
        <v>49</v>
      </c>
      <c r="C20" s="164" t="s">
        <v>80</v>
      </c>
      <c r="D20" s="163">
        <v>240224133</v>
      </c>
      <c r="E20" s="52">
        <v>0</v>
      </c>
      <c r="F20" s="123">
        <f t="shared" si="0"/>
        <v>0</v>
      </c>
      <c r="G20" s="125">
        <v>0</v>
      </c>
      <c r="H20" s="123">
        <f t="shared" si="1"/>
        <v>0</v>
      </c>
      <c r="I20" s="193">
        <v>150</v>
      </c>
      <c r="J20" s="124">
        <f t="shared" si="2"/>
        <v>0</v>
      </c>
      <c r="K20" s="125">
        <v>0</v>
      </c>
      <c r="L20" s="155">
        <f t="shared" si="3"/>
        <v>0</v>
      </c>
      <c r="M20" s="158">
        <f t="shared" si="4"/>
        <v>0</v>
      </c>
      <c r="N20" s="184">
        <f t="shared" ref="N20:N21" si="15">N18</f>
        <v>0.08</v>
      </c>
      <c r="O20" s="143">
        <f t="shared" si="5"/>
        <v>0</v>
      </c>
      <c r="P20" s="188">
        <v>14000</v>
      </c>
      <c r="Q20" s="178"/>
      <c r="R20" s="108">
        <f t="shared" si="6"/>
        <v>0</v>
      </c>
      <c r="S20" s="94">
        <f t="shared" ref="S20:S57" si="16">$S$7*R20</f>
        <v>0</v>
      </c>
      <c r="T20" s="94">
        <f t="shared" si="7"/>
        <v>0</v>
      </c>
      <c r="U20" s="104">
        <f t="shared" si="8"/>
        <v>0</v>
      </c>
      <c r="V20" s="94">
        <f t="shared" si="9"/>
        <v>0</v>
      </c>
      <c r="Y20" s="207">
        <f t="shared" si="10"/>
        <v>150</v>
      </c>
      <c r="Z20" s="94">
        <f t="shared" si="11"/>
        <v>0</v>
      </c>
      <c r="AA20" s="94">
        <f t="shared" si="12"/>
        <v>0</v>
      </c>
      <c r="AB20" s="104">
        <f t="shared" si="13"/>
        <v>0</v>
      </c>
      <c r="AC20" s="94">
        <f t="shared" si="14"/>
        <v>0</v>
      </c>
    </row>
    <row r="21" spans="1:29" ht="19.5" thickTop="1" thickBot="1">
      <c r="A21" s="129">
        <v>4</v>
      </c>
      <c r="B21" s="171" t="s">
        <v>50</v>
      </c>
      <c r="C21" s="122" t="s">
        <v>81</v>
      </c>
      <c r="D21" s="120">
        <v>240224140</v>
      </c>
      <c r="E21" s="196">
        <v>45</v>
      </c>
      <c r="F21" s="123">
        <f t="shared" si="0"/>
        <v>0</v>
      </c>
      <c r="G21" s="125">
        <v>0</v>
      </c>
      <c r="H21" s="123">
        <f t="shared" si="1"/>
        <v>0</v>
      </c>
      <c r="I21" s="193">
        <v>149</v>
      </c>
      <c r="J21" s="124">
        <f t="shared" si="2"/>
        <v>0</v>
      </c>
      <c r="K21" s="176">
        <v>0</v>
      </c>
      <c r="L21" s="155">
        <f t="shared" si="3"/>
        <v>0</v>
      </c>
      <c r="M21" s="158">
        <f t="shared" si="4"/>
        <v>0</v>
      </c>
      <c r="N21" s="184">
        <f t="shared" si="15"/>
        <v>0.08</v>
      </c>
      <c r="O21" s="143">
        <f t="shared" si="5"/>
        <v>0</v>
      </c>
      <c r="P21" s="188">
        <v>23500</v>
      </c>
      <c r="Q21" s="178"/>
      <c r="R21" s="108">
        <f t="shared" si="6"/>
        <v>45</v>
      </c>
      <c r="S21" s="94">
        <f t="shared" si="16"/>
        <v>0</v>
      </c>
      <c r="T21" s="94">
        <f t="shared" si="7"/>
        <v>0</v>
      </c>
      <c r="U21" s="104">
        <f t="shared" si="8"/>
        <v>0</v>
      </c>
      <c r="V21" s="94">
        <f t="shared" si="9"/>
        <v>0</v>
      </c>
      <c r="Y21" s="207">
        <f t="shared" si="10"/>
        <v>149</v>
      </c>
      <c r="Z21" s="94">
        <f t="shared" si="11"/>
        <v>0</v>
      </c>
      <c r="AA21" s="94">
        <f t="shared" si="12"/>
        <v>0</v>
      </c>
      <c r="AB21" s="104">
        <f t="shared" si="13"/>
        <v>0</v>
      </c>
      <c r="AC21" s="94">
        <f t="shared" si="14"/>
        <v>0</v>
      </c>
    </row>
    <row r="22" spans="1:29" ht="18" customHeight="1" thickTop="1" thickBot="1">
      <c r="A22" s="128">
        <v>5</v>
      </c>
      <c r="B22" s="171" t="s">
        <v>51</v>
      </c>
      <c r="C22" s="122" t="s">
        <v>82</v>
      </c>
      <c r="D22" s="120">
        <v>240224156</v>
      </c>
      <c r="E22" s="196">
        <v>45</v>
      </c>
      <c r="F22" s="123">
        <f t="shared" si="0"/>
        <v>0</v>
      </c>
      <c r="G22" s="125">
        <v>0</v>
      </c>
      <c r="H22" s="123">
        <f t="shared" si="1"/>
        <v>0</v>
      </c>
      <c r="I22" s="193">
        <v>150</v>
      </c>
      <c r="J22" s="124">
        <f t="shared" si="2"/>
        <v>0</v>
      </c>
      <c r="K22" s="176">
        <v>0</v>
      </c>
      <c r="L22" s="155">
        <f t="shared" si="3"/>
        <v>0</v>
      </c>
      <c r="M22" s="158">
        <f t="shared" si="4"/>
        <v>0</v>
      </c>
      <c r="N22" s="184">
        <f t="shared" ref="N22:N23" si="17">N18</f>
        <v>0.08</v>
      </c>
      <c r="O22" s="143">
        <f t="shared" si="5"/>
        <v>0</v>
      </c>
      <c r="P22" s="187">
        <v>23500</v>
      </c>
      <c r="Q22" s="178"/>
      <c r="R22" s="108">
        <f t="shared" si="6"/>
        <v>45</v>
      </c>
      <c r="S22" s="94">
        <f t="shared" si="16"/>
        <v>0</v>
      </c>
      <c r="T22" s="94">
        <f t="shared" si="7"/>
        <v>0</v>
      </c>
      <c r="U22" s="104">
        <f t="shared" si="8"/>
        <v>0</v>
      </c>
      <c r="V22" s="94">
        <f t="shared" si="9"/>
        <v>0</v>
      </c>
      <c r="Y22" s="207">
        <f t="shared" si="10"/>
        <v>150</v>
      </c>
      <c r="Z22" s="94">
        <f t="shared" si="11"/>
        <v>0</v>
      </c>
      <c r="AA22" s="94">
        <f t="shared" si="12"/>
        <v>0</v>
      </c>
      <c r="AB22" s="104">
        <f t="shared" si="13"/>
        <v>0</v>
      </c>
      <c r="AC22" s="94">
        <f t="shared" si="14"/>
        <v>0</v>
      </c>
    </row>
    <row r="23" spans="1:29" ht="18.75" customHeight="1" thickTop="1" thickBot="1">
      <c r="A23" s="129">
        <v>6</v>
      </c>
      <c r="B23" s="232" t="s">
        <v>52</v>
      </c>
      <c r="C23" s="233" t="s">
        <v>83</v>
      </c>
      <c r="D23" s="234">
        <v>240379232</v>
      </c>
      <c r="E23" s="197">
        <v>36</v>
      </c>
      <c r="F23" s="123">
        <f t="shared" si="0"/>
        <v>0</v>
      </c>
      <c r="G23" s="198">
        <v>33</v>
      </c>
      <c r="H23" s="123">
        <f t="shared" si="1"/>
        <v>0</v>
      </c>
      <c r="I23" s="131">
        <v>0</v>
      </c>
      <c r="J23" s="124">
        <f t="shared" si="2"/>
        <v>0</v>
      </c>
      <c r="K23" s="198">
        <v>33</v>
      </c>
      <c r="L23" s="155">
        <f t="shared" si="3"/>
        <v>0</v>
      </c>
      <c r="M23" s="158">
        <f t="shared" si="4"/>
        <v>0</v>
      </c>
      <c r="N23" s="185">
        <f t="shared" si="17"/>
        <v>0.08</v>
      </c>
      <c r="O23" s="143">
        <f>M23*1.08</f>
        <v>0</v>
      </c>
      <c r="P23" s="235">
        <v>8000</v>
      </c>
      <c r="Q23" s="178"/>
      <c r="R23" s="108">
        <f t="shared" si="6"/>
        <v>102</v>
      </c>
      <c r="S23" s="94">
        <f t="shared" si="16"/>
        <v>0</v>
      </c>
      <c r="T23" s="94">
        <f t="shared" si="7"/>
        <v>0</v>
      </c>
      <c r="U23" s="104">
        <f>S23*5</f>
        <v>0</v>
      </c>
      <c r="V23" s="94">
        <f t="shared" si="9"/>
        <v>0</v>
      </c>
      <c r="Y23" s="207">
        <f t="shared" si="10"/>
        <v>0</v>
      </c>
      <c r="Z23" s="94">
        <f t="shared" si="11"/>
        <v>0</v>
      </c>
      <c r="AA23" s="94">
        <f t="shared" si="12"/>
        <v>0</v>
      </c>
      <c r="AB23" s="104">
        <f>Z23*5</f>
        <v>0</v>
      </c>
      <c r="AC23" s="94">
        <f t="shared" si="14"/>
        <v>0</v>
      </c>
    </row>
    <row r="24" spans="1:29" ht="17.25" customHeight="1" thickTop="1" thickBot="1">
      <c r="A24" s="128">
        <v>7</v>
      </c>
      <c r="B24" s="232" t="s">
        <v>53</v>
      </c>
      <c r="C24" s="233" t="s">
        <v>84</v>
      </c>
      <c r="D24" s="234">
        <v>240379255</v>
      </c>
      <c r="E24" s="197">
        <v>27</v>
      </c>
      <c r="F24" s="123">
        <f t="shared" si="0"/>
        <v>0</v>
      </c>
      <c r="G24" s="198">
        <v>26</v>
      </c>
      <c r="H24" s="123">
        <f t="shared" si="1"/>
        <v>0</v>
      </c>
      <c r="I24" s="131">
        <v>0</v>
      </c>
      <c r="J24" s="124">
        <f t="shared" si="2"/>
        <v>0</v>
      </c>
      <c r="K24" s="198">
        <v>26</v>
      </c>
      <c r="L24" s="155">
        <f t="shared" si="3"/>
        <v>0</v>
      </c>
      <c r="M24" s="158">
        <f t="shared" si="4"/>
        <v>0</v>
      </c>
      <c r="N24" s="185">
        <f>N20</f>
        <v>0.08</v>
      </c>
      <c r="O24" s="143">
        <f t="shared" si="5"/>
        <v>0</v>
      </c>
      <c r="P24" s="235">
        <v>6000</v>
      </c>
      <c r="Q24" s="236"/>
      <c r="R24" s="108">
        <f t="shared" si="6"/>
        <v>79</v>
      </c>
      <c r="S24" s="94">
        <f>$S$7*R24</f>
        <v>0</v>
      </c>
      <c r="T24" s="94">
        <f>S24*1.23</f>
        <v>0</v>
      </c>
      <c r="U24" s="104">
        <f>S24*5</f>
        <v>0</v>
      </c>
      <c r="V24" s="94">
        <f>U24*1.23</f>
        <v>0</v>
      </c>
      <c r="Y24" s="207">
        <f t="shared" si="10"/>
        <v>0</v>
      </c>
      <c r="Z24" s="94">
        <f t="shared" si="11"/>
        <v>0</v>
      </c>
      <c r="AA24" s="94">
        <f>Z24*1.23</f>
        <v>0</v>
      </c>
      <c r="AB24" s="104">
        <f>Z24*5</f>
        <v>0</v>
      </c>
      <c r="AC24" s="94">
        <f>AB24*1.23</f>
        <v>0</v>
      </c>
    </row>
    <row r="25" spans="1:29" ht="17.25" customHeight="1" thickTop="1" thickBot="1">
      <c r="A25" s="160">
        <v>8</v>
      </c>
      <c r="B25" s="237" t="s">
        <v>54</v>
      </c>
      <c r="C25" s="233" t="s">
        <v>85</v>
      </c>
      <c r="D25" s="234">
        <v>240379278</v>
      </c>
      <c r="E25" s="242">
        <v>0</v>
      </c>
      <c r="F25" s="123">
        <f t="shared" si="0"/>
        <v>0</v>
      </c>
      <c r="G25" s="198">
        <v>24</v>
      </c>
      <c r="H25" s="123">
        <f t="shared" si="1"/>
        <v>0</v>
      </c>
      <c r="I25" s="131">
        <v>0</v>
      </c>
      <c r="J25" s="124">
        <f t="shared" si="2"/>
        <v>0</v>
      </c>
      <c r="K25" s="198">
        <v>24</v>
      </c>
      <c r="L25" s="155">
        <f t="shared" si="3"/>
        <v>0</v>
      </c>
      <c r="M25" s="158">
        <f t="shared" si="4"/>
        <v>0</v>
      </c>
      <c r="N25" s="185">
        <f t="shared" ref="N25:N28" si="18">N21</f>
        <v>0.08</v>
      </c>
      <c r="O25" s="143">
        <f>M25*1.08</f>
        <v>0</v>
      </c>
      <c r="P25" s="235">
        <v>23500</v>
      </c>
      <c r="Q25" s="18"/>
      <c r="R25" s="108">
        <f t="shared" si="6"/>
        <v>48</v>
      </c>
      <c r="S25" s="94">
        <f t="shared" ref="S25:S28" si="19">$S$7*R25</f>
        <v>0</v>
      </c>
      <c r="T25" s="94">
        <f t="shared" ref="T25:T28" si="20">S25*1.23</f>
        <v>0</v>
      </c>
      <c r="U25" s="104">
        <f t="shared" ref="U25:U28" si="21">S25*5</f>
        <v>0</v>
      </c>
      <c r="V25" s="94">
        <f t="shared" ref="V25:V28" si="22">U25*1.23</f>
        <v>0</v>
      </c>
      <c r="Y25" s="207">
        <f t="shared" si="10"/>
        <v>0</v>
      </c>
      <c r="Z25" s="94">
        <f t="shared" si="11"/>
        <v>0</v>
      </c>
      <c r="AA25" s="94">
        <f t="shared" ref="AA25" si="23">Z25*1.23</f>
        <v>0</v>
      </c>
      <c r="AB25" s="104">
        <f t="shared" ref="AB25:AB36" si="24">Z25*5</f>
        <v>0</v>
      </c>
      <c r="AC25" s="94">
        <f t="shared" ref="AC25:AC36" si="25">AB25*1.23</f>
        <v>0</v>
      </c>
    </row>
    <row r="26" spans="1:29" ht="17.25" customHeight="1" thickTop="1" thickBot="1">
      <c r="A26" s="160">
        <v>9</v>
      </c>
      <c r="B26" s="237" t="s">
        <v>55</v>
      </c>
      <c r="C26" s="233" t="s">
        <v>86</v>
      </c>
      <c r="D26" s="234">
        <v>240379048</v>
      </c>
      <c r="E26" s="197">
        <v>31</v>
      </c>
      <c r="F26" s="123">
        <f t="shared" si="0"/>
        <v>0</v>
      </c>
      <c r="G26" s="198">
        <v>26</v>
      </c>
      <c r="H26" s="123">
        <f t="shared" si="1"/>
        <v>0</v>
      </c>
      <c r="I26" s="131">
        <v>0</v>
      </c>
      <c r="J26" s="124">
        <f t="shared" si="2"/>
        <v>0</v>
      </c>
      <c r="K26" s="198">
        <v>26</v>
      </c>
      <c r="L26" s="155">
        <f t="shared" si="3"/>
        <v>0</v>
      </c>
      <c r="M26" s="158">
        <f t="shared" si="4"/>
        <v>0</v>
      </c>
      <c r="N26" s="185">
        <f t="shared" si="18"/>
        <v>0.08</v>
      </c>
      <c r="O26" s="143">
        <f t="shared" si="5"/>
        <v>0</v>
      </c>
      <c r="P26" s="235">
        <v>26000</v>
      </c>
      <c r="Q26" s="236"/>
      <c r="R26" s="108">
        <f t="shared" si="6"/>
        <v>83</v>
      </c>
      <c r="S26" s="94">
        <f t="shared" si="19"/>
        <v>0</v>
      </c>
      <c r="T26" s="94">
        <f>S26*1.23</f>
        <v>0</v>
      </c>
      <c r="U26" s="104">
        <f t="shared" si="21"/>
        <v>0</v>
      </c>
      <c r="V26" s="94">
        <f t="shared" si="22"/>
        <v>0</v>
      </c>
      <c r="Y26" s="207">
        <f t="shared" si="10"/>
        <v>0</v>
      </c>
      <c r="Z26" s="94">
        <f t="shared" si="11"/>
        <v>0</v>
      </c>
      <c r="AA26" s="94">
        <f>Z26*1.23</f>
        <v>0</v>
      </c>
      <c r="AB26" s="104">
        <f t="shared" si="24"/>
        <v>0</v>
      </c>
      <c r="AC26" s="94">
        <f t="shared" si="25"/>
        <v>0</v>
      </c>
    </row>
    <row r="27" spans="1:29" ht="17.25" customHeight="1" thickTop="1" thickBot="1">
      <c r="A27" s="160">
        <v>10</v>
      </c>
      <c r="B27" s="237" t="s">
        <v>56</v>
      </c>
      <c r="C27" s="233" t="s">
        <v>87</v>
      </c>
      <c r="D27" s="234">
        <v>240379019</v>
      </c>
      <c r="E27" s="197">
        <v>47</v>
      </c>
      <c r="F27" s="123">
        <f t="shared" si="0"/>
        <v>0</v>
      </c>
      <c r="G27" s="198">
        <v>46</v>
      </c>
      <c r="H27" s="123">
        <f t="shared" si="1"/>
        <v>0</v>
      </c>
      <c r="I27" s="131">
        <v>0</v>
      </c>
      <c r="J27" s="124">
        <f t="shared" si="2"/>
        <v>0</v>
      </c>
      <c r="K27" s="198">
        <v>46</v>
      </c>
      <c r="L27" s="155">
        <f t="shared" si="3"/>
        <v>0</v>
      </c>
      <c r="M27" s="158">
        <f t="shared" si="4"/>
        <v>0</v>
      </c>
      <c r="N27" s="185">
        <f t="shared" si="18"/>
        <v>0.08</v>
      </c>
      <c r="O27" s="143">
        <f t="shared" si="5"/>
        <v>0</v>
      </c>
      <c r="P27" s="235">
        <v>46000</v>
      </c>
      <c r="Q27" s="236"/>
      <c r="R27" s="108">
        <f t="shared" si="6"/>
        <v>139</v>
      </c>
      <c r="S27" s="94">
        <f t="shared" si="19"/>
        <v>0</v>
      </c>
      <c r="T27" s="94">
        <f t="shared" si="20"/>
        <v>0</v>
      </c>
      <c r="U27" s="104">
        <f t="shared" si="21"/>
        <v>0</v>
      </c>
      <c r="V27" s="94">
        <f t="shared" si="22"/>
        <v>0</v>
      </c>
      <c r="Y27" s="207">
        <f t="shared" si="10"/>
        <v>0</v>
      </c>
      <c r="Z27" s="94">
        <f t="shared" si="11"/>
        <v>0</v>
      </c>
      <c r="AA27" s="94">
        <f t="shared" ref="AA27:AA34" si="26">Z27*1.23</f>
        <v>0</v>
      </c>
      <c r="AB27" s="104">
        <f t="shared" si="24"/>
        <v>0</v>
      </c>
      <c r="AC27" s="94">
        <f t="shared" si="25"/>
        <v>0</v>
      </c>
    </row>
    <row r="28" spans="1:29" ht="17.25" customHeight="1" thickTop="1" thickBot="1">
      <c r="A28" s="160">
        <v>11</v>
      </c>
      <c r="B28" s="237" t="s">
        <v>57</v>
      </c>
      <c r="C28" s="233" t="s">
        <v>88</v>
      </c>
      <c r="D28" s="234">
        <v>240378971</v>
      </c>
      <c r="E28" s="197">
        <v>29</v>
      </c>
      <c r="F28" s="123">
        <f t="shared" si="0"/>
        <v>0</v>
      </c>
      <c r="G28" s="198">
        <v>26</v>
      </c>
      <c r="H28" s="123">
        <f t="shared" si="1"/>
        <v>0</v>
      </c>
      <c r="I28" s="131">
        <v>0</v>
      </c>
      <c r="J28" s="124">
        <f t="shared" si="2"/>
        <v>0</v>
      </c>
      <c r="K28" s="198">
        <v>26</v>
      </c>
      <c r="L28" s="155">
        <f t="shared" si="3"/>
        <v>0</v>
      </c>
      <c r="M28" s="158">
        <f t="shared" si="4"/>
        <v>0</v>
      </c>
      <c r="N28" s="185">
        <f t="shared" si="18"/>
        <v>0.08</v>
      </c>
      <c r="O28" s="143">
        <f t="shared" si="5"/>
        <v>0</v>
      </c>
      <c r="P28" s="235">
        <v>25500</v>
      </c>
      <c r="Q28" s="236"/>
      <c r="R28" s="108">
        <f t="shared" si="6"/>
        <v>81</v>
      </c>
      <c r="S28" s="94">
        <f t="shared" si="19"/>
        <v>0</v>
      </c>
      <c r="T28" s="94">
        <f t="shared" si="20"/>
        <v>0</v>
      </c>
      <c r="U28" s="104">
        <f t="shared" si="21"/>
        <v>0</v>
      </c>
      <c r="V28" s="94">
        <f t="shared" si="22"/>
        <v>0</v>
      </c>
      <c r="Y28" s="207">
        <f t="shared" si="10"/>
        <v>0</v>
      </c>
      <c r="Z28" s="94">
        <f t="shared" si="11"/>
        <v>0</v>
      </c>
      <c r="AA28" s="94">
        <f t="shared" si="26"/>
        <v>0</v>
      </c>
      <c r="AB28" s="104">
        <f t="shared" si="24"/>
        <v>0</v>
      </c>
      <c r="AC28" s="94">
        <f t="shared" si="25"/>
        <v>0</v>
      </c>
    </row>
    <row r="29" spans="1:29" ht="18.75" customHeight="1" thickTop="1" thickBot="1">
      <c r="A29" s="160">
        <v>12</v>
      </c>
      <c r="B29" s="237" t="s">
        <v>58</v>
      </c>
      <c r="C29" s="233" t="s">
        <v>89</v>
      </c>
      <c r="D29" s="234">
        <v>240378959</v>
      </c>
      <c r="E29" s="197">
        <v>41</v>
      </c>
      <c r="F29" s="123">
        <f t="shared" si="0"/>
        <v>0</v>
      </c>
      <c r="G29" s="198">
        <v>32</v>
      </c>
      <c r="H29" s="123">
        <f t="shared" si="1"/>
        <v>0</v>
      </c>
      <c r="I29" s="127">
        <v>0</v>
      </c>
      <c r="J29" s="124">
        <f t="shared" si="2"/>
        <v>0</v>
      </c>
      <c r="K29" s="198">
        <v>32</v>
      </c>
      <c r="L29" s="155">
        <f t="shared" si="3"/>
        <v>0</v>
      </c>
      <c r="M29" s="158">
        <f t="shared" si="4"/>
        <v>0</v>
      </c>
      <c r="N29" s="185">
        <f>N21</f>
        <v>0.08</v>
      </c>
      <c r="O29" s="143">
        <f t="shared" si="5"/>
        <v>0</v>
      </c>
      <c r="P29" s="235">
        <v>32500</v>
      </c>
      <c r="Q29" s="236"/>
      <c r="R29" s="108">
        <f t="shared" si="6"/>
        <v>105</v>
      </c>
      <c r="S29" s="94">
        <f t="shared" si="16"/>
        <v>0</v>
      </c>
      <c r="T29" s="94">
        <f t="shared" si="7"/>
        <v>0</v>
      </c>
      <c r="U29" s="104">
        <f t="shared" si="8"/>
        <v>0</v>
      </c>
      <c r="V29" s="94">
        <f t="shared" si="9"/>
        <v>0</v>
      </c>
      <c r="Y29" s="207">
        <f t="shared" si="10"/>
        <v>0</v>
      </c>
      <c r="Z29" s="94">
        <f t="shared" si="11"/>
        <v>0</v>
      </c>
      <c r="AA29" s="94">
        <f t="shared" si="26"/>
        <v>0</v>
      </c>
      <c r="AB29" s="104">
        <f t="shared" si="24"/>
        <v>0</v>
      </c>
      <c r="AC29" s="94">
        <f t="shared" si="25"/>
        <v>0</v>
      </c>
    </row>
    <row r="30" spans="1:29" ht="18.75" customHeight="1" thickTop="1" thickBot="1">
      <c r="A30" s="160">
        <v>13</v>
      </c>
      <c r="B30" s="237" t="s">
        <v>59</v>
      </c>
      <c r="C30" s="238" t="s">
        <v>90</v>
      </c>
      <c r="D30" s="234">
        <v>240218925</v>
      </c>
      <c r="E30" s="198">
        <v>37</v>
      </c>
      <c r="F30" s="123">
        <f t="shared" si="0"/>
        <v>0</v>
      </c>
      <c r="G30" s="198">
        <v>33</v>
      </c>
      <c r="H30" s="123">
        <f t="shared" si="1"/>
        <v>0</v>
      </c>
      <c r="I30" s="127">
        <v>0</v>
      </c>
      <c r="J30" s="124">
        <f t="shared" si="2"/>
        <v>0</v>
      </c>
      <c r="K30" s="198">
        <v>33</v>
      </c>
      <c r="L30" s="155">
        <f t="shared" si="3"/>
        <v>0</v>
      </c>
      <c r="M30" s="158">
        <f t="shared" si="4"/>
        <v>0</v>
      </c>
      <c r="N30" s="185">
        <f t="shared" ref="N30:N47" si="27">N18</f>
        <v>0.08</v>
      </c>
      <c r="O30" s="143">
        <f t="shared" si="5"/>
        <v>0</v>
      </c>
      <c r="P30" s="235">
        <v>32500</v>
      </c>
      <c r="Q30" s="236"/>
      <c r="R30" s="108">
        <f t="shared" si="6"/>
        <v>103</v>
      </c>
      <c r="S30" s="94">
        <f t="shared" si="16"/>
        <v>0</v>
      </c>
      <c r="T30" s="94">
        <f t="shared" si="7"/>
        <v>0</v>
      </c>
      <c r="U30" s="104">
        <f t="shared" si="8"/>
        <v>0</v>
      </c>
      <c r="V30" s="94">
        <f t="shared" si="9"/>
        <v>0</v>
      </c>
      <c r="Y30" s="207">
        <f t="shared" si="10"/>
        <v>0</v>
      </c>
      <c r="Z30" s="94">
        <f t="shared" si="11"/>
        <v>0</v>
      </c>
      <c r="AA30" s="94">
        <f t="shared" si="26"/>
        <v>0</v>
      </c>
      <c r="AB30" s="104">
        <f t="shared" si="24"/>
        <v>0</v>
      </c>
      <c r="AC30" s="94">
        <f t="shared" si="25"/>
        <v>0</v>
      </c>
    </row>
    <row r="31" spans="1:29" ht="19.5" thickTop="1" thickBot="1">
      <c r="A31" s="160">
        <v>14</v>
      </c>
      <c r="B31" s="237" t="s">
        <v>60</v>
      </c>
      <c r="C31" s="239" t="s">
        <v>91</v>
      </c>
      <c r="D31" s="240">
        <v>240379657</v>
      </c>
      <c r="E31" s="53">
        <v>0</v>
      </c>
      <c r="F31" s="123">
        <f t="shared" si="0"/>
        <v>0</v>
      </c>
      <c r="G31" s="199">
        <v>26</v>
      </c>
      <c r="H31" s="123">
        <f t="shared" si="1"/>
        <v>0</v>
      </c>
      <c r="I31" s="126">
        <v>0</v>
      </c>
      <c r="J31" s="124">
        <f t="shared" si="2"/>
        <v>0</v>
      </c>
      <c r="K31" s="200">
        <v>26</v>
      </c>
      <c r="L31" s="155">
        <f t="shared" si="3"/>
        <v>0</v>
      </c>
      <c r="M31" s="158">
        <f t="shared" si="4"/>
        <v>0</v>
      </c>
      <c r="N31" s="185">
        <f t="shared" si="27"/>
        <v>0.08</v>
      </c>
      <c r="O31" s="143">
        <f t="shared" si="5"/>
        <v>0</v>
      </c>
      <c r="P31" s="235">
        <v>25500</v>
      </c>
      <c r="Q31" s="178"/>
      <c r="R31" s="108">
        <f t="shared" si="6"/>
        <v>52</v>
      </c>
      <c r="S31" s="94">
        <f t="shared" si="16"/>
        <v>0</v>
      </c>
      <c r="T31" s="94">
        <f t="shared" si="7"/>
        <v>0</v>
      </c>
      <c r="U31" s="104">
        <f t="shared" si="8"/>
        <v>0</v>
      </c>
      <c r="V31" s="94">
        <f t="shared" si="9"/>
        <v>0</v>
      </c>
      <c r="Y31" s="207">
        <f t="shared" si="10"/>
        <v>0</v>
      </c>
      <c r="Z31" s="94">
        <f t="shared" si="11"/>
        <v>0</v>
      </c>
      <c r="AA31" s="94">
        <f t="shared" si="26"/>
        <v>0</v>
      </c>
      <c r="AB31" s="104">
        <f t="shared" si="24"/>
        <v>0</v>
      </c>
      <c r="AC31" s="94">
        <f t="shared" si="25"/>
        <v>0</v>
      </c>
    </row>
    <row r="32" spans="1:29" ht="19.5" thickTop="1" thickBot="1">
      <c r="A32" s="160">
        <v>15</v>
      </c>
      <c r="B32" s="237" t="s">
        <v>62</v>
      </c>
      <c r="C32" s="241" t="s">
        <v>92</v>
      </c>
      <c r="D32" s="240">
        <v>240379798</v>
      </c>
      <c r="E32" s="53">
        <v>0</v>
      </c>
      <c r="F32" s="123">
        <f t="shared" si="0"/>
        <v>0</v>
      </c>
      <c r="G32" s="199">
        <v>12</v>
      </c>
      <c r="H32" s="123">
        <f t="shared" si="1"/>
        <v>0</v>
      </c>
      <c r="I32" s="126">
        <v>0</v>
      </c>
      <c r="J32" s="124">
        <f t="shared" si="2"/>
        <v>0</v>
      </c>
      <c r="K32" s="200">
        <v>12</v>
      </c>
      <c r="L32" s="155">
        <f t="shared" si="3"/>
        <v>0</v>
      </c>
      <c r="M32" s="158">
        <f t="shared" si="4"/>
        <v>0</v>
      </c>
      <c r="N32" s="185">
        <f t="shared" si="27"/>
        <v>0.08</v>
      </c>
      <c r="O32" s="143">
        <f t="shared" si="5"/>
        <v>0</v>
      </c>
      <c r="P32" s="235">
        <v>11500</v>
      </c>
      <c r="Q32" s="178"/>
      <c r="R32" s="108">
        <f t="shared" si="6"/>
        <v>24</v>
      </c>
      <c r="S32" s="94">
        <f t="shared" si="16"/>
        <v>0</v>
      </c>
      <c r="T32" s="94">
        <f t="shared" si="7"/>
        <v>0</v>
      </c>
      <c r="U32" s="104">
        <f t="shared" si="8"/>
        <v>0</v>
      </c>
      <c r="V32" s="94">
        <f t="shared" si="9"/>
        <v>0</v>
      </c>
      <c r="Y32" s="207">
        <f t="shared" si="10"/>
        <v>0</v>
      </c>
      <c r="Z32" s="94">
        <f t="shared" si="11"/>
        <v>0</v>
      </c>
      <c r="AA32" s="94">
        <f t="shared" si="26"/>
        <v>0</v>
      </c>
      <c r="AB32" s="104">
        <f t="shared" si="24"/>
        <v>0</v>
      </c>
      <c r="AC32" s="94">
        <f t="shared" si="25"/>
        <v>0</v>
      </c>
    </row>
    <row r="33" spans="1:29" ht="19.5" thickTop="1" thickBot="1">
      <c r="A33" s="160">
        <v>16</v>
      </c>
      <c r="B33" s="162" t="s">
        <v>61</v>
      </c>
      <c r="C33" s="11" t="s">
        <v>93</v>
      </c>
      <c r="D33" s="165">
        <v>240379835</v>
      </c>
      <c r="E33" s="196">
        <v>29</v>
      </c>
      <c r="F33" s="123">
        <f t="shared" si="0"/>
        <v>0</v>
      </c>
      <c r="G33" s="199">
        <v>27</v>
      </c>
      <c r="H33" s="123">
        <f t="shared" si="1"/>
        <v>0</v>
      </c>
      <c r="I33" s="126">
        <v>0</v>
      </c>
      <c r="J33" s="124">
        <f t="shared" si="2"/>
        <v>0</v>
      </c>
      <c r="K33" s="200">
        <v>27</v>
      </c>
      <c r="L33" s="155">
        <f t="shared" si="3"/>
        <v>0</v>
      </c>
      <c r="M33" s="158">
        <f t="shared" si="4"/>
        <v>0</v>
      </c>
      <c r="N33" s="185">
        <f t="shared" si="27"/>
        <v>0.08</v>
      </c>
      <c r="O33" s="143">
        <f t="shared" si="5"/>
        <v>0</v>
      </c>
      <c r="P33" s="187">
        <v>26500</v>
      </c>
      <c r="Q33" s="179"/>
      <c r="R33" s="108">
        <f t="shared" si="6"/>
        <v>83</v>
      </c>
      <c r="S33" s="94">
        <f t="shared" si="16"/>
        <v>0</v>
      </c>
      <c r="T33" s="94">
        <f t="shared" si="7"/>
        <v>0</v>
      </c>
      <c r="U33" s="104">
        <f t="shared" si="8"/>
        <v>0</v>
      </c>
      <c r="V33" s="94">
        <f t="shared" si="9"/>
        <v>0</v>
      </c>
      <c r="Y33" s="207">
        <f t="shared" si="10"/>
        <v>0</v>
      </c>
      <c r="Z33" s="94">
        <f t="shared" si="11"/>
        <v>0</v>
      </c>
      <c r="AA33" s="94">
        <f t="shared" si="26"/>
        <v>0</v>
      </c>
      <c r="AB33" s="104">
        <f t="shared" si="24"/>
        <v>0</v>
      </c>
      <c r="AC33" s="94">
        <f t="shared" si="25"/>
        <v>0</v>
      </c>
    </row>
    <row r="34" spans="1:29" ht="19.5" thickTop="1" thickBot="1">
      <c r="A34" s="160">
        <v>17</v>
      </c>
      <c r="B34" s="162" t="s">
        <v>63</v>
      </c>
      <c r="C34" s="122" t="s">
        <v>94</v>
      </c>
      <c r="D34" s="120">
        <v>240379841</v>
      </c>
      <c r="E34" s="196">
        <v>12</v>
      </c>
      <c r="F34" s="123">
        <f t="shared" si="0"/>
        <v>0</v>
      </c>
      <c r="G34" s="199">
        <v>12</v>
      </c>
      <c r="H34" s="123">
        <f t="shared" si="1"/>
        <v>0</v>
      </c>
      <c r="I34" s="126">
        <v>0</v>
      </c>
      <c r="J34" s="124">
        <f t="shared" si="2"/>
        <v>0</v>
      </c>
      <c r="K34" s="200">
        <v>12</v>
      </c>
      <c r="L34" s="155">
        <f t="shared" si="3"/>
        <v>0</v>
      </c>
      <c r="M34" s="158">
        <f t="shared" si="4"/>
        <v>0</v>
      </c>
      <c r="N34" s="185">
        <f t="shared" si="27"/>
        <v>0.08</v>
      </c>
      <c r="O34" s="143">
        <f t="shared" si="5"/>
        <v>0</v>
      </c>
      <c r="P34" s="187">
        <v>11500</v>
      </c>
      <c r="Q34" s="180"/>
      <c r="R34" s="108">
        <f t="shared" si="6"/>
        <v>36</v>
      </c>
      <c r="S34" s="94">
        <f t="shared" si="16"/>
        <v>0</v>
      </c>
      <c r="T34" s="94">
        <f t="shared" si="7"/>
        <v>0</v>
      </c>
      <c r="U34" s="104">
        <f t="shared" si="8"/>
        <v>0</v>
      </c>
      <c r="V34" s="94">
        <f t="shared" si="9"/>
        <v>0</v>
      </c>
      <c r="Y34" s="207">
        <f t="shared" si="10"/>
        <v>0</v>
      </c>
      <c r="Z34" s="94">
        <f t="shared" si="11"/>
        <v>0</v>
      </c>
      <c r="AA34" s="94">
        <f t="shared" si="26"/>
        <v>0</v>
      </c>
      <c r="AB34" s="104">
        <f t="shared" si="24"/>
        <v>0</v>
      </c>
      <c r="AC34" s="94">
        <f t="shared" si="25"/>
        <v>0</v>
      </c>
    </row>
    <row r="35" spans="1:29" ht="19.5" thickTop="1" thickBot="1">
      <c r="A35" s="160">
        <v>18</v>
      </c>
      <c r="B35" s="11" t="s">
        <v>64</v>
      </c>
      <c r="C35" s="122" t="s">
        <v>95</v>
      </c>
      <c r="D35" s="120">
        <v>240224200</v>
      </c>
      <c r="E35" s="53">
        <v>0</v>
      </c>
      <c r="F35" s="123">
        <f t="shared" si="0"/>
        <v>0</v>
      </c>
      <c r="G35" s="125">
        <v>0</v>
      </c>
      <c r="H35" s="123">
        <f t="shared" si="1"/>
        <v>0</v>
      </c>
      <c r="I35" s="199">
        <v>165</v>
      </c>
      <c r="J35" s="124">
        <f t="shared" si="2"/>
        <v>0</v>
      </c>
      <c r="K35" s="176">
        <v>0</v>
      </c>
      <c r="L35" s="155">
        <f t="shared" si="3"/>
        <v>0</v>
      </c>
      <c r="M35" s="158">
        <f t="shared" si="4"/>
        <v>0</v>
      </c>
      <c r="N35" s="184">
        <f t="shared" si="27"/>
        <v>0.08</v>
      </c>
      <c r="O35" s="143">
        <f t="shared" si="5"/>
        <v>0</v>
      </c>
      <c r="P35" s="187">
        <v>15500</v>
      </c>
      <c r="Q35" s="179"/>
      <c r="R35" s="108">
        <f t="shared" si="6"/>
        <v>0</v>
      </c>
      <c r="S35" s="94">
        <f t="shared" si="16"/>
        <v>0</v>
      </c>
      <c r="T35" s="94">
        <f t="shared" si="7"/>
        <v>0</v>
      </c>
      <c r="U35" s="104">
        <f t="shared" si="8"/>
        <v>0</v>
      </c>
      <c r="V35" s="94">
        <f t="shared" si="9"/>
        <v>0</v>
      </c>
      <c r="Y35" s="207">
        <f t="shared" si="10"/>
        <v>165</v>
      </c>
      <c r="Z35" s="94">
        <f t="shared" si="11"/>
        <v>0</v>
      </c>
      <c r="AA35" s="94">
        <f>Z35*1.23</f>
        <v>0</v>
      </c>
      <c r="AB35" s="104">
        <f t="shared" si="24"/>
        <v>0</v>
      </c>
      <c r="AC35" s="94">
        <f t="shared" si="25"/>
        <v>0</v>
      </c>
    </row>
    <row r="36" spans="1:29" ht="19.5" thickTop="1" thickBot="1">
      <c r="A36" s="160">
        <v>19</v>
      </c>
      <c r="B36" s="11" t="s">
        <v>65</v>
      </c>
      <c r="C36" s="122" t="s">
        <v>96</v>
      </c>
      <c r="D36" s="166">
        <v>240224222</v>
      </c>
      <c r="E36" s="53">
        <v>0</v>
      </c>
      <c r="F36" s="123">
        <f t="shared" si="0"/>
        <v>0</v>
      </c>
      <c r="G36" s="125">
        <v>0</v>
      </c>
      <c r="H36" s="123">
        <f>$H$7*G36</f>
        <v>0</v>
      </c>
      <c r="I36" s="199">
        <v>200</v>
      </c>
      <c r="J36" s="124">
        <f>$J$7*I36</f>
        <v>0</v>
      </c>
      <c r="K36" s="176">
        <v>0</v>
      </c>
      <c r="L36" s="155">
        <f t="shared" si="3"/>
        <v>0</v>
      </c>
      <c r="M36" s="158">
        <f>F36+H36+J36+L36</f>
        <v>0</v>
      </c>
      <c r="N36" s="184">
        <f t="shared" si="27"/>
        <v>0.08</v>
      </c>
      <c r="O36" s="143">
        <f t="shared" si="5"/>
        <v>0</v>
      </c>
      <c r="P36" s="187">
        <v>18500</v>
      </c>
      <c r="Q36" s="179"/>
      <c r="R36" s="108">
        <f t="shared" si="6"/>
        <v>0</v>
      </c>
      <c r="S36" s="94">
        <f t="shared" si="16"/>
        <v>0</v>
      </c>
      <c r="T36" s="94">
        <f t="shared" si="7"/>
        <v>0</v>
      </c>
      <c r="U36" s="104">
        <f t="shared" si="8"/>
        <v>0</v>
      </c>
      <c r="V36" s="94">
        <f t="shared" si="9"/>
        <v>0</v>
      </c>
      <c r="Y36" s="207">
        <f t="shared" si="10"/>
        <v>200</v>
      </c>
      <c r="Z36" s="94">
        <f t="shared" si="11"/>
        <v>0</v>
      </c>
      <c r="AA36" s="94">
        <f>Z36*1.23</f>
        <v>0</v>
      </c>
      <c r="AB36" s="104">
        <f t="shared" si="24"/>
        <v>0</v>
      </c>
      <c r="AC36" s="94">
        <f t="shared" si="25"/>
        <v>0</v>
      </c>
    </row>
    <row r="37" spans="1:29" ht="19.5" thickTop="1" thickBot="1">
      <c r="A37" s="160">
        <v>20</v>
      </c>
      <c r="B37" s="11" t="s">
        <v>66</v>
      </c>
      <c r="C37" s="122" t="s">
        <v>99</v>
      </c>
      <c r="D37" s="166">
        <v>240224311</v>
      </c>
      <c r="E37" s="196">
        <v>101</v>
      </c>
      <c r="F37" s="123">
        <f t="shared" si="0"/>
        <v>0</v>
      </c>
      <c r="G37" s="125">
        <v>0</v>
      </c>
      <c r="H37" s="123">
        <f>$H$7*G37</f>
        <v>0</v>
      </c>
      <c r="I37" s="199">
        <v>150</v>
      </c>
      <c r="J37" s="124">
        <f>$J$7*I37</f>
        <v>0</v>
      </c>
      <c r="K37" s="176">
        <v>0</v>
      </c>
      <c r="L37" s="155">
        <f t="shared" si="3"/>
        <v>0</v>
      </c>
      <c r="M37" s="158">
        <f>F37+H37+J37+L37</f>
        <v>0</v>
      </c>
      <c r="N37" s="184">
        <f t="shared" si="27"/>
        <v>0.08</v>
      </c>
      <c r="O37" s="143">
        <f t="shared" si="5"/>
        <v>0</v>
      </c>
      <c r="P37" s="187">
        <v>35500</v>
      </c>
      <c r="Q37" s="179"/>
      <c r="R37" s="108">
        <f t="shared" si="6"/>
        <v>101</v>
      </c>
      <c r="S37" s="94">
        <f t="shared" si="16"/>
        <v>0</v>
      </c>
      <c r="T37" s="94">
        <f t="shared" si="7"/>
        <v>0</v>
      </c>
      <c r="U37" s="104">
        <f t="shared" si="8"/>
        <v>0</v>
      </c>
      <c r="V37" s="94">
        <f t="shared" si="9"/>
        <v>0</v>
      </c>
      <c r="Y37" s="207">
        <f t="shared" si="10"/>
        <v>150</v>
      </c>
      <c r="Z37" s="94">
        <f t="shared" si="11"/>
        <v>0</v>
      </c>
      <c r="AA37" s="94">
        <f>Z37*1.23</f>
        <v>0</v>
      </c>
      <c r="AB37" s="104">
        <f>Z37*5</f>
        <v>0</v>
      </c>
      <c r="AC37" s="94">
        <f>AB37*1.23</f>
        <v>0</v>
      </c>
    </row>
    <row r="38" spans="1:29" ht="19.5" thickTop="1" thickBot="1">
      <c r="A38" s="160">
        <v>21</v>
      </c>
      <c r="B38" s="11" t="s">
        <v>67</v>
      </c>
      <c r="C38" s="122" t="s">
        <v>100</v>
      </c>
      <c r="D38" s="166">
        <v>240220307</v>
      </c>
      <c r="E38" s="196">
        <v>60</v>
      </c>
      <c r="F38" s="123">
        <f t="shared" si="0"/>
        <v>0</v>
      </c>
      <c r="G38" s="125">
        <v>0</v>
      </c>
      <c r="H38" s="123">
        <f t="shared" ref="H38:H47" si="28">$H$7*G38</f>
        <v>0</v>
      </c>
      <c r="I38" s="199">
        <v>155</v>
      </c>
      <c r="J38" s="124">
        <f t="shared" ref="J38:J47" si="29">$J$7*I38</f>
        <v>0</v>
      </c>
      <c r="K38" s="176">
        <v>0</v>
      </c>
      <c r="L38" s="155">
        <f t="shared" si="3"/>
        <v>0</v>
      </c>
      <c r="M38" s="158">
        <f t="shared" ref="M38:M39" si="30">F38+H38+J38+L38</f>
        <v>0</v>
      </c>
      <c r="N38" s="184">
        <f t="shared" si="27"/>
        <v>0.08</v>
      </c>
      <c r="O38" s="143">
        <f t="shared" si="5"/>
        <v>0</v>
      </c>
      <c r="P38" s="187">
        <v>27000</v>
      </c>
      <c r="Q38" s="179"/>
      <c r="R38" s="108">
        <f t="shared" si="6"/>
        <v>60</v>
      </c>
      <c r="S38" s="94">
        <f t="shared" si="16"/>
        <v>0</v>
      </c>
      <c r="T38" s="94">
        <f t="shared" si="7"/>
        <v>0</v>
      </c>
      <c r="U38" s="104">
        <f t="shared" si="8"/>
        <v>0</v>
      </c>
      <c r="V38" s="94">
        <f t="shared" si="9"/>
        <v>0</v>
      </c>
      <c r="Y38" s="207">
        <f t="shared" si="10"/>
        <v>155</v>
      </c>
      <c r="Z38" s="94">
        <f t="shared" si="11"/>
        <v>0</v>
      </c>
      <c r="AA38" s="94">
        <f t="shared" ref="AA38:AA47" si="31">Z38*1.23</f>
        <v>0</v>
      </c>
      <c r="AB38" s="104">
        <f t="shared" ref="AB38:AB47" si="32">Z38*5</f>
        <v>0</v>
      </c>
      <c r="AC38" s="94">
        <f t="shared" ref="AC38:AC47" si="33">AB38*1.23</f>
        <v>0</v>
      </c>
    </row>
    <row r="39" spans="1:29" ht="19.5" thickTop="1" thickBot="1">
      <c r="A39" s="160">
        <v>22</v>
      </c>
      <c r="B39" s="11" t="s">
        <v>68</v>
      </c>
      <c r="C39" s="122" t="s">
        <v>101</v>
      </c>
      <c r="D39" s="166">
        <v>240220320</v>
      </c>
      <c r="E39" s="196">
        <v>60</v>
      </c>
      <c r="F39" s="123">
        <f t="shared" si="0"/>
        <v>0</v>
      </c>
      <c r="G39" s="125">
        <v>0</v>
      </c>
      <c r="H39" s="123">
        <f t="shared" si="28"/>
        <v>0</v>
      </c>
      <c r="I39" s="125">
        <v>0</v>
      </c>
      <c r="J39" s="124">
        <f t="shared" si="29"/>
        <v>0</v>
      </c>
      <c r="K39" s="176">
        <v>0</v>
      </c>
      <c r="L39" s="155">
        <f t="shared" si="3"/>
        <v>0</v>
      </c>
      <c r="M39" s="158">
        <f t="shared" si="30"/>
        <v>0</v>
      </c>
      <c r="N39" s="184">
        <f t="shared" si="27"/>
        <v>0.08</v>
      </c>
      <c r="O39" s="143">
        <f t="shared" si="5"/>
        <v>0</v>
      </c>
      <c r="P39" s="187">
        <v>13000</v>
      </c>
      <c r="Q39" s="179"/>
      <c r="R39" s="108">
        <f t="shared" si="6"/>
        <v>60</v>
      </c>
      <c r="S39" s="94">
        <f t="shared" si="16"/>
        <v>0</v>
      </c>
      <c r="T39" s="94">
        <f t="shared" si="7"/>
        <v>0</v>
      </c>
      <c r="U39" s="104">
        <f t="shared" si="8"/>
        <v>0</v>
      </c>
      <c r="V39" s="94">
        <f t="shared" si="9"/>
        <v>0</v>
      </c>
      <c r="Y39" s="207">
        <f t="shared" si="10"/>
        <v>0</v>
      </c>
      <c r="Z39" s="94">
        <f t="shared" si="11"/>
        <v>0</v>
      </c>
      <c r="AA39" s="94">
        <f t="shared" si="31"/>
        <v>0</v>
      </c>
      <c r="AB39" s="104">
        <f t="shared" si="32"/>
        <v>0</v>
      </c>
      <c r="AC39" s="94">
        <f t="shared" si="33"/>
        <v>0</v>
      </c>
    </row>
    <row r="40" spans="1:29" ht="19.5" thickTop="1" thickBot="1">
      <c r="A40" s="160">
        <v>23</v>
      </c>
      <c r="B40" s="11" t="s">
        <v>69</v>
      </c>
      <c r="C40" s="122" t="s">
        <v>102</v>
      </c>
      <c r="D40" s="166">
        <v>240223872</v>
      </c>
      <c r="E40" s="53">
        <v>0</v>
      </c>
      <c r="F40" s="123">
        <f t="shared" si="0"/>
        <v>0</v>
      </c>
      <c r="G40" s="125">
        <v>0</v>
      </c>
      <c r="H40" s="123">
        <f t="shared" si="28"/>
        <v>0</v>
      </c>
      <c r="I40" s="199">
        <v>100</v>
      </c>
      <c r="J40" s="124">
        <f t="shared" si="29"/>
        <v>0</v>
      </c>
      <c r="K40" s="176">
        <v>0</v>
      </c>
      <c r="L40" s="155">
        <f>$L$7*K40</f>
        <v>0</v>
      </c>
      <c r="M40" s="158">
        <f>F40+H40+J40+L40</f>
        <v>0</v>
      </c>
      <c r="N40" s="184">
        <f t="shared" si="27"/>
        <v>0.08</v>
      </c>
      <c r="O40" s="143">
        <f t="shared" si="5"/>
        <v>0</v>
      </c>
      <c r="P40" s="187">
        <v>9500</v>
      </c>
      <c r="Q40" s="179"/>
      <c r="R40" s="108">
        <f t="shared" si="6"/>
        <v>0</v>
      </c>
      <c r="S40" s="94">
        <f t="shared" si="16"/>
        <v>0</v>
      </c>
      <c r="T40" s="94">
        <f t="shared" si="7"/>
        <v>0</v>
      </c>
      <c r="U40" s="104">
        <f t="shared" si="8"/>
        <v>0</v>
      </c>
      <c r="V40" s="94">
        <f t="shared" si="9"/>
        <v>0</v>
      </c>
      <c r="Y40" s="207">
        <f t="shared" si="10"/>
        <v>100</v>
      </c>
      <c r="Z40" s="94">
        <f t="shared" si="11"/>
        <v>0</v>
      </c>
      <c r="AA40" s="94">
        <f t="shared" si="31"/>
        <v>0</v>
      </c>
      <c r="AB40" s="104">
        <f t="shared" si="32"/>
        <v>0</v>
      </c>
      <c r="AC40" s="94">
        <f t="shared" si="33"/>
        <v>0</v>
      </c>
    </row>
    <row r="41" spans="1:29" ht="19.5" thickTop="1" thickBot="1">
      <c r="A41" s="160">
        <v>24</v>
      </c>
      <c r="B41" s="11" t="s">
        <v>70</v>
      </c>
      <c r="C41" s="122" t="s">
        <v>103</v>
      </c>
      <c r="D41" s="166">
        <v>240224067</v>
      </c>
      <c r="E41" s="196">
        <v>27</v>
      </c>
      <c r="F41" s="123">
        <f t="shared" si="0"/>
        <v>0</v>
      </c>
      <c r="G41" s="125">
        <v>0</v>
      </c>
      <c r="H41" s="123">
        <f t="shared" si="28"/>
        <v>0</v>
      </c>
      <c r="I41" s="125">
        <v>0</v>
      </c>
      <c r="J41" s="124">
        <f t="shared" si="29"/>
        <v>0</v>
      </c>
      <c r="K41" s="176">
        <v>0</v>
      </c>
      <c r="L41" s="155">
        <f>$L$7*K41</f>
        <v>0</v>
      </c>
      <c r="M41" s="158">
        <f>F41+H41+J41+L41</f>
        <v>0</v>
      </c>
      <c r="N41" s="184">
        <f t="shared" si="27"/>
        <v>0.08</v>
      </c>
      <c r="O41" s="143">
        <f t="shared" si="5"/>
        <v>0</v>
      </c>
      <c r="P41" s="187">
        <v>6000</v>
      </c>
      <c r="Q41" s="179"/>
      <c r="R41" s="108">
        <f t="shared" si="6"/>
        <v>27</v>
      </c>
      <c r="S41" s="94">
        <f t="shared" si="16"/>
        <v>0</v>
      </c>
      <c r="T41" s="94">
        <f t="shared" si="7"/>
        <v>0</v>
      </c>
      <c r="U41" s="104">
        <f t="shared" si="8"/>
        <v>0</v>
      </c>
      <c r="V41" s="94">
        <f t="shared" si="9"/>
        <v>0</v>
      </c>
      <c r="Y41" s="207">
        <f t="shared" si="10"/>
        <v>0</v>
      </c>
      <c r="Z41" s="94">
        <f t="shared" si="11"/>
        <v>0</v>
      </c>
      <c r="AA41" s="94">
        <f t="shared" si="31"/>
        <v>0</v>
      </c>
      <c r="AB41" s="104">
        <f t="shared" si="32"/>
        <v>0</v>
      </c>
      <c r="AC41" s="94">
        <f t="shared" si="33"/>
        <v>0</v>
      </c>
    </row>
    <row r="42" spans="1:29" ht="19.5" thickTop="1" thickBot="1">
      <c r="A42" s="160">
        <v>25</v>
      </c>
      <c r="B42" s="11" t="s">
        <v>73</v>
      </c>
      <c r="C42" s="122" t="s">
        <v>104</v>
      </c>
      <c r="D42" s="166">
        <v>240224096</v>
      </c>
      <c r="E42" s="196">
        <v>38</v>
      </c>
      <c r="F42" s="123">
        <f t="shared" si="0"/>
        <v>0</v>
      </c>
      <c r="G42" s="125">
        <v>0</v>
      </c>
      <c r="H42" s="123">
        <f t="shared" si="28"/>
        <v>0</v>
      </c>
      <c r="I42" s="125">
        <v>0</v>
      </c>
      <c r="J42" s="124">
        <f t="shared" si="29"/>
        <v>0</v>
      </c>
      <c r="K42" s="176">
        <v>0</v>
      </c>
      <c r="L42" s="155">
        <f t="shared" ref="L42:L47" si="34">$L$7*K42</f>
        <v>0</v>
      </c>
      <c r="M42" s="158">
        <f t="shared" ref="M42:M47" si="35">F42+H42+J42+L42</f>
        <v>0</v>
      </c>
      <c r="N42" s="184">
        <f t="shared" si="27"/>
        <v>0.08</v>
      </c>
      <c r="O42" s="143">
        <f t="shared" si="5"/>
        <v>0</v>
      </c>
      <c r="P42" s="187">
        <v>8500</v>
      </c>
      <c r="Q42" s="179"/>
      <c r="R42" s="108">
        <f t="shared" si="6"/>
        <v>38</v>
      </c>
      <c r="S42" s="94">
        <f t="shared" si="16"/>
        <v>0</v>
      </c>
      <c r="T42" s="94">
        <f t="shared" si="7"/>
        <v>0</v>
      </c>
      <c r="U42" s="104">
        <f t="shared" si="8"/>
        <v>0</v>
      </c>
      <c r="V42" s="94">
        <f t="shared" si="9"/>
        <v>0</v>
      </c>
      <c r="Y42" s="207">
        <f t="shared" si="10"/>
        <v>0</v>
      </c>
      <c r="Z42" s="94">
        <f t="shared" si="11"/>
        <v>0</v>
      </c>
      <c r="AA42" s="94">
        <f t="shared" si="31"/>
        <v>0</v>
      </c>
      <c r="AB42" s="104">
        <f t="shared" si="32"/>
        <v>0</v>
      </c>
      <c r="AC42" s="94">
        <f t="shared" si="33"/>
        <v>0</v>
      </c>
    </row>
    <row r="43" spans="1:29" ht="19.5" thickTop="1" thickBot="1">
      <c r="A43" s="160">
        <v>26</v>
      </c>
      <c r="B43" s="11" t="s">
        <v>74</v>
      </c>
      <c r="C43" s="122" t="s">
        <v>107</v>
      </c>
      <c r="D43" s="166">
        <v>240223978</v>
      </c>
      <c r="E43" s="196">
        <v>45</v>
      </c>
      <c r="F43" s="123">
        <f t="shared" si="0"/>
        <v>0</v>
      </c>
      <c r="G43" s="125">
        <v>0</v>
      </c>
      <c r="H43" s="123">
        <f t="shared" si="28"/>
        <v>0</v>
      </c>
      <c r="I43" s="125">
        <v>0</v>
      </c>
      <c r="J43" s="124">
        <f t="shared" si="29"/>
        <v>0</v>
      </c>
      <c r="K43" s="176">
        <v>0</v>
      </c>
      <c r="L43" s="155">
        <f t="shared" si="34"/>
        <v>0</v>
      </c>
      <c r="M43" s="158">
        <f t="shared" si="35"/>
        <v>0</v>
      </c>
      <c r="N43" s="184">
        <f t="shared" si="27"/>
        <v>0.08</v>
      </c>
      <c r="O43" s="143">
        <f t="shared" si="5"/>
        <v>0</v>
      </c>
      <c r="P43" s="187"/>
      <c r="Q43" s="179"/>
      <c r="R43" s="108">
        <f t="shared" si="6"/>
        <v>45</v>
      </c>
      <c r="S43" s="94">
        <f t="shared" si="16"/>
        <v>0</v>
      </c>
      <c r="T43" s="94">
        <f t="shared" si="7"/>
        <v>0</v>
      </c>
      <c r="U43" s="104">
        <f t="shared" si="8"/>
        <v>0</v>
      </c>
      <c r="V43" s="94">
        <f t="shared" si="9"/>
        <v>0</v>
      </c>
      <c r="Y43" s="207">
        <f t="shared" si="10"/>
        <v>0</v>
      </c>
      <c r="Z43" s="94">
        <f t="shared" si="11"/>
        <v>0</v>
      </c>
      <c r="AA43" s="94">
        <f t="shared" si="31"/>
        <v>0</v>
      </c>
      <c r="AB43" s="104">
        <f t="shared" si="32"/>
        <v>0</v>
      </c>
      <c r="AC43" s="94">
        <f t="shared" si="33"/>
        <v>0</v>
      </c>
    </row>
    <row r="44" spans="1:29" ht="19.5" thickTop="1" thickBot="1">
      <c r="A44" s="160">
        <v>27</v>
      </c>
      <c r="B44" s="11" t="s">
        <v>71</v>
      </c>
      <c r="C44" s="122" t="s">
        <v>105</v>
      </c>
      <c r="D44" s="166">
        <v>240224080</v>
      </c>
      <c r="E44" s="196">
        <v>24</v>
      </c>
      <c r="F44" s="123">
        <f t="shared" si="0"/>
        <v>0</v>
      </c>
      <c r="G44" s="125">
        <v>0</v>
      </c>
      <c r="H44" s="123">
        <f t="shared" si="28"/>
        <v>0</v>
      </c>
      <c r="I44" s="125">
        <v>0</v>
      </c>
      <c r="J44" s="124">
        <f t="shared" si="29"/>
        <v>0</v>
      </c>
      <c r="K44" s="176">
        <v>0</v>
      </c>
      <c r="L44" s="155">
        <f t="shared" si="34"/>
        <v>0</v>
      </c>
      <c r="M44" s="158">
        <f t="shared" si="35"/>
        <v>0</v>
      </c>
      <c r="N44" s="184">
        <f t="shared" si="27"/>
        <v>0.08</v>
      </c>
      <c r="O44" s="143">
        <f t="shared" si="5"/>
        <v>0</v>
      </c>
      <c r="P44" s="187"/>
      <c r="Q44" s="179"/>
      <c r="R44" s="108">
        <f t="shared" si="6"/>
        <v>24</v>
      </c>
      <c r="S44" s="94">
        <f t="shared" si="16"/>
        <v>0</v>
      </c>
      <c r="T44" s="94">
        <f t="shared" si="7"/>
        <v>0</v>
      </c>
      <c r="U44" s="104">
        <f t="shared" si="8"/>
        <v>0</v>
      </c>
      <c r="V44" s="94">
        <f t="shared" si="9"/>
        <v>0</v>
      </c>
      <c r="Y44" s="207">
        <f t="shared" si="10"/>
        <v>0</v>
      </c>
      <c r="Z44" s="94">
        <f t="shared" si="11"/>
        <v>0</v>
      </c>
      <c r="AA44" s="94">
        <f t="shared" si="31"/>
        <v>0</v>
      </c>
      <c r="AB44" s="104">
        <f t="shared" si="32"/>
        <v>0</v>
      </c>
      <c r="AC44" s="94">
        <f t="shared" si="33"/>
        <v>0</v>
      </c>
    </row>
    <row r="45" spans="1:29" ht="19.5" thickTop="1" thickBot="1">
      <c r="A45" s="160">
        <v>28</v>
      </c>
      <c r="B45" s="11" t="s">
        <v>75</v>
      </c>
      <c r="C45" s="122" t="s">
        <v>106</v>
      </c>
      <c r="D45" s="166">
        <v>240339416</v>
      </c>
      <c r="E45" s="53">
        <v>0</v>
      </c>
      <c r="F45" s="123">
        <f t="shared" si="0"/>
        <v>0</v>
      </c>
      <c r="G45" s="199">
        <v>17</v>
      </c>
      <c r="H45" s="123">
        <f t="shared" si="28"/>
        <v>0</v>
      </c>
      <c r="I45" s="125">
        <v>0</v>
      </c>
      <c r="J45" s="124">
        <f t="shared" si="29"/>
        <v>0</v>
      </c>
      <c r="K45" s="200">
        <v>17</v>
      </c>
      <c r="L45" s="155">
        <f t="shared" si="34"/>
        <v>0</v>
      </c>
      <c r="M45" s="158">
        <f t="shared" si="35"/>
        <v>0</v>
      </c>
      <c r="N45" s="184">
        <f t="shared" si="27"/>
        <v>0.08</v>
      </c>
      <c r="O45" s="143">
        <f t="shared" si="5"/>
        <v>0</v>
      </c>
      <c r="P45" s="187"/>
      <c r="Q45" s="179"/>
      <c r="R45" s="108">
        <f t="shared" si="6"/>
        <v>34</v>
      </c>
      <c r="S45" s="94">
        <f t="shared" si="16"/>
        <v>0</v>
      </c>
      <c r="T45" s="94">
        <f t="shared" si="7"/>
        <v>0</v>
      </c>
      <c r="U45" s="104">
        <f t="shared" si="8"/>
        <v>0</v>
      </c>
      <c r="V45" s="94">
        <f t="shared" si="9"/>
        <v>0</v>
      </c>
      <c r="Y45" s="207">
        <f t="shared" si="10"/>
        <v>0</v>
      </c>
      <c r="Z45" s="94">
        <f t="shared" si="11"/>
        <v>0</v>
      </c>
      <c r="AA45" s="94">
        <f t="shared" si="31"/>
        <v>0</v>
      </c>
      <c r="AB45" s="104">
        <f t="shared" si="32"/>
        <v>0</v>
      </c>
      <c r="AC45" s="94">
        <f t="shared" si="33"/>
        <v>0</v>
      </c>
    </row>
    <row r="46" spans="1:29" ht="19.5" thickTop="1" thickBot="1">
      <c r="A46" s="160">
        <v>29</v>
      </c>
      <c r="B46" s="11" t="s">
        <v>76</v>
      </c>
      <c r="C46" s="122" t="s">
        <v>97</v>
      </c>
      <c r="D46" s="166">
        <v>240339669</v>
      </c>
      <c r="E46" s="196">
        <v>28</v>
      </c>
      <c r="F46" s="123">
        <f t="shared" si="0"/>
        <v>0</v>
      </c>
      <c r="G46" s="125">
        <v>0</v>
      </c>
      <c r="H46" s="123">
        <f t="shared" si="28"/>
        <v>0</v>
      </c>
      <c r="I46" s="199">
        <v>83</v>
      </c>
      <c r="J46" s="124">
        <f t="shared" si="29"/>
        <v>0</v>
      </c>
      <c r="K46" s="176">
        <v>0</v>
      </c>
      <c r="L46" s="155">
        <f t="shared" si="34"/>
        <v>0</v>
      </c>
      <c r="M46" s="158">
        <f t="shared" si="35"/>
        <v>0</v>
      </c>
      <c r="N46" s="184">
        <f t="shared" si="27"/>
        <v>0.08</v>
      </c>
      <c r="O46" s="143">
        <f t="shared" si="5"/>
        <v>0</v>
      </c>
      <c r="P46" s="187"/>
      <c r="Q46" s="179"/>
      <c r="R46" s="108">
        <f t="shared" si="6"/>
        <v>28</v>
      </c>
      <c r="S46" s="94">
        <f t="shared" si="16"/>
        <v>0</v>
      </c>
      <c r="T46" s="94">
        <f t="shared" si="7"/>
        <v>0</v>
      </c>
      <c r="U46" s="104">
        <f t="shared" si="8"/>
        <v>0</v>
      </c>
      <c r="V46" s="94">
        <f t="shared" si="9"/>
        <v>0</v>
      </c>
      <c r="Y46" s="207">
        <f t="shared" si="10"/>
        <v>83</v>
      </c>
      <c r="Z46" s="94">
        <f t="shared" si="11"/>
        <v>0</v>
      </c>
      <c r="AA46" s="94">
        <f t="shared" si="31"/>
        <v>0</v>
      </c>
      <c r="AB46" s="104">
        <f t="shared" si="32"/>
        <v>0</v>
      </c>
      <c r="AC46" s="94">
        <f t="shared" si="33"/>
        <v>0</v>
      </c>
    </row>
    <row r="47" spans="1:29" ht="20.25" customHeight="1" thickTop="1" thickBot="1">
      <c r="A47" s="160">
        <v>30</v>
      </c>
      <c r="B47" s="11" t="s">
        <v>77</v>
      </c>
      <c r="C47" s="122" t="s">
        <v>98</v>
      </c>
      <c r="D47" s="166">
        <v>240339422</v>
      </c>
      <c r="E47" s="53">
        <v>0</v>
      </c>
      <c r="F47" s="151">
        <f t="shared" si="0"/>
        <v>0</v>
      </c>
      <c r="G47" s="210">
        <v>0</v>
      </c>
      <c r="H47" s="151">
        <f t="shared" si="28"/>
        <v>0</v>
      </c>
      <c r="I47" s="210">
        <v>0</v>
      </c>
      <c r="J47" s="211">
        <f t="shared" si="29"/>
        <v>0</v>
      </c>
      <c r="K47" s="177">
        <v>0</v>
      </c>
      <c r="L47" s="156">
        <f t="shared" si="34"/>
        <v>0</v>
      </c>
      <c r="M47" s="159">
        <f t="shared" si="35"/>
        <v>0</v>
      </c>
      <c r="N47" s="184">
        <f t="shared" si="27"/>
        <v>0.08</v>
      </c>
      <c r="O47" s="212">
        <f t="shared" si="5"/>
        <v>0</v>
      </c>
      <c r="P47" s="213"/>
      <c r="Q47" s="180"/>
      <c r="R47" s="108">
        <v>67</v>
      </c>
      <c r="S47" s="201">
        <f t="shared" si="16"/>
        <v>0</v>
      </c>
      <c r="T47" s="201">
        <f t="shared" si="7"/>
        <v>0</v>
      </c>
      <c r="U47" s="202">
        <f t="shared" si="8"/>
        <v>0</v>
      </c>
      <c r="V47" s="201">
        <f t="shared" si="9"/>
        <v>0</v>
      </c>
      <c r="Y47" s="207">
        <f t="shared" si="10"/>
        <v>0</v>
      </c>
      <c r="Z47" s="94">
        <f t="shared" si="11"/>
        <v>0</v>
      </c>
      <c r="AA47" s="201">
        <f t="shared" si="31"/>
        <v>0</v>
      </c>
      <c r="AB47" s="202">
        <f t="shared" si="32"/>
        <v>0</v>
      </c>
      <c r="AC47" s="201">
        <f t="shared" si="33"/>
        <v>0</v>
      </c>
    </row>
    <row r="48" spans="1:29" ht="18.75" thickBot="1">
      <c r="A48" s="137"/>
      <c r="B48" s="152" t="s">
        <v>19</v>
      </c>
      <c r="C48" s="153"/>
      <c r="D48" s="170"/>
      <c r="E48" s="169">
        <f t="shared" ref="E48:L48" si="36">SUM(E18:E47)</f>
        <v>842</v>
      </c>
      <c r="F48" s="167">
        <f t="shared" si="36"/>
        <v>0</v>
      </c>
      <c r="G48" s="224">
        <f t="shared" si="36"/>
        <v>340</v>
      </c>
      <c r="H48" s="167">
        <f t="shared" si="36"/>
        <v>0</v>
      </c>
      <c r="I48" s="225">
        <f t="shared" si="36"/>
        <v>1452</v>
      </c>
      <c r="J48" s="226">
        <f t="shared" si="36"/>
        <v>0</v>
      </c>
      <c r="K48" s="168">
        <f t="shared" si="36"/>
        <v>340</v>
      </c>
      <c r="L48" s="167">
        <f t="shared" si="36"/>
        <v>0</v>
      </c>
      <c r="M48" s="223">
        <f>F48+H48+J48+L48</f>
        <v>0</v>
      </c>
      <c r="N48" s="227"/>
      <c r="O48" s="228">
        <f t="shared" ref="O48" si="37">M48*1.08</f>
        <v>0</v>
      </c>
      <c r="P48" s="229">
        <f>SUM(P18:P47)</f>
        <v>501000</v>
      </c>
      <c r="Q48" s="140"/>
      <c r="R48" s="19"/>
      <c r="S48" s="95"/>
      <c r="T48" s="95"/>
      <c r="U48" s="68"/>
      <c r="V48" s="95"/>
      <c r="Y48" s="208"/>
      <c r="Z48" s="95"/>
      <c r="AA48" s="95"/>
      <c r="AB48" s="68"/>
      <c r="AC48" s="95"/>
    </row>
    <row r="49" spans="1:29" ht="18.75" thickTop="1">
      <c r="A49" s="135"/>
      <c r="F49" s="130"/>
      <c r="G49" s="18"/>
      <c r="H49" s="130"/>
      <c r="K49" s="17"/>
      <c r="L49" s="130"/>
      <c r="N49" s="67"/>
      <c r="O49" s="68"/>
      <c r="P49" s="68"/>
      <c r="Q49" s="140"/>
      <c r="R49" s="19"/>
      <c r="S49" s="95"/>
      <c r="T49" s="95"/>
      <c r="U49" s="68"/>
      <c r="V49" s="95"/>
      <c r="Y49" s="208"/>
      <c r="Z49" s="95"/>
      <c r="AA49" s="95"/>
      <c r="AB49" s="68"/>
      <c r="AC49" s="95"/>
    </row>
    <row r="50" spans="1:29" ht="18">
      <c r="A50" s="135"/>
      <c r="F50" s="130"/>
      <c r="G50" s="18"/>
      <c r="H50" s="130"/>
      <c r="K50" s="17"/>
      <c r="L50" s="130"/>
      <c r="N50" s="67"/>
      <c r="O50" s="68"/>
      <c r="P50" s="68"/>
      <c r="Q50" s="140"/>
      <c r="R50" s="19"/>
      <c r="S50" s="95"/>
      <c r="T50" s="95"/>
      <c r="U50" s="68"/>
      <c r="V50" s="95"/>
      <c r="Y50" s="208"/>
      <c r="Z50" s="95"/>
      <c r="AA50" s="95"/>
      <c r="AB50" s="68"/>
      <c r="AC50" s="95"/>
    </row>
    <row r="51" spans="1:29" ht="15.75" thickBot="1">
      <c r="A51" s="136"/>
      <c r="G51" s="18"/>
      <c r="K51" s="17"/>
      <c r="Q51" s="140"/>
      <c r="R51" s="19"/>
      <c r="S51" s="95"/>
      <c r="T51" s="95"/>
      <c r="U51" s="68"/>
      <c r="V51" s="95"/>
      <c r="Y51" s="208"/>
      <c r="Z51" s="95"/>
      <c r="AA51" s="95"/>
      <c r="AB51" s="68"/>
      <c r="AC51" s="95"/>
    </row>
    <row r="52" spans="1:29" ht="16.5" thickTop="1" thickBot="1">
      <c r="A52" s="135"/>
      <c r="G52" s="18"/>
      <c r="H52" s="259" t="s">
        <v>20</v>
      </c>
      <c r="I52" s="260"/>
      <c r="J52" s="260"/>
      <c r="K52" s="261"/>
      <c r="O52" s="134" t="s">
        <v>41</v>
      </c>
      <c r="P52" s="19"/>
      <c r="Q52" s="140"/>
      <c r="R52" s="90"/>
      <c r="S52" s="96"/>
      <c r="T52" s="96"/>
      <c r="U52" s="105"/>
      <c r="V52" s="96"/>
      <c r="Y52" s="209"/>
      <c r="Z52" s="96"/>
      <c r="AA52" s="96"/>
      <c r="AB52" s="105"/>
      <c r="AC52" s="96"/>
    </row>
    <row r="53" spans="1:29" ht="19.5" thickTop="1" thickBot="1">
      <c r="A53" s="205">
        <v>1</v>
      </c>
      <c r="B53" s="203" t="s">
        <v>56</v>
      </c>
      <c r="C53" s="13" t="s">
        <v>87</v>
      </c>
      <c r="D53" s="173">
        <v>240379019</v>
      </c>
      <c r="E53" s="214">
        <v>3</v>
      </c>
      <c r="F53" s="77">
        <f>$F$7*E53</f>
        <v>0</v>
      </c>
      <c r="G53" s="206">
        <v>1</v>
      </c>
      <c r="H53" s="80">
        <f>$H$7*G53</f>
        <v>0</v>
      </c>
      <c r="I53" s="217">
        <v>0</v>
      </c>
      <c r="J53" s="80">
        <f>$J$7*I53</f>
        <v>0</v>
      </c>
      <c r="K53" s="220">
        <v>1</v>
      </c>
      <c r="L53" s="61">
        <f>$L$7*K53</f>
        <v>0</v>
      </c>
      <c r="M53" s="64">
        <f>F53+H53+J53+L53</f>
        <v>0</v>
      </c>
      <c r="N53" s="65">
        <v>0.23</v>
      </c>
      <c r="O53" s="133">
        <f>M53*1.23</f>
        <v>0</v>
      </c>
      <c r="P53" s="142"/>
      <c r="Q53" s="181"/>
      <c r="R53" s="108">
        <f>E53+G53+K53</f>
        <v>5</v>
      </c>
      <c r="S53" s="94">
        <f t="shared" si="16"/>
        <v>0</v>
      </c>
      <c r="T53" s="94">
        <f t="shared" si="7"/>
        <v>0</v>
      </c>
      <c r="U53" s="104">
        <f t="shared" si="8"/>
        <v>0</v>
      </c>
      <c r="V53" s="94">
        <f t="shared" si="9"/>
        <v>0</v>
      </c>
      <c r="Y53" s="207">
        <f t="shared" ref="Y53:Y56" si="38">I53</f>
        <v>0</v>
      </c>
      <c r="Z53" s="94">
        <f>$Z$7*Y53</f>
        <v>0</v>
      </c>
      <c r="AA53" s="94">
        <f t="shared" ref="AA53:AA56" si="39">Z53*1.23</f>
        <v>0</v>
      </c>
      <c r="AB53" s="104">
        <f t="shared" ref="AB53:AB57" si="40">Z53*5</f>
        <v>0</v>
      </c>
      <c r="AC53" s="94">
        <f t="shared" ref="AC53:AC57" si="41">AB53*1.23</f>
        <v>0</v>
      </c>
    </row>
    <row r="54" spans="1:29" ht="19.5" thickTop="1" thickBot="1">
      <c r="A54" s="205">
        <v>2</v>
      </c>
      <c r="B54" s="203" t="s">
        <v>70</v>
      </c>
      <c r="C54" s="13" t="s">
        <v>103</v>
      </c>
      <c r="D54" s="174">
        <v>240224067</v>
      </c>
      <c r="E54" s="215">
        <v>6</v>
      </c>
      <c r="F54" s="78">
        <f>$F$7*E54</f>
        <v>0</v>
      </c>
      <c r="G54" s="54">
        <v>0</v>
      </c>
      <c r="H54" s="81">
        <f t="shared" ref="H54:H56" si="42">$H$7*G54</f>
        <v>0</v>
      </c>
      <c r="I54" s="218">
        <v>0</v>
      </c>
      <c r="J54" s="81">
        <f t="shared" ref="J54:J56" si="43">$J$7*I54</f>
        <v>0</v>
      </c>
      <c r="K54" s="221">
        <v>0</v>
      </c>
      <c r="L54" s="62">
        <f t="shared" ref="L54:L56" si="44">$L$7*K54</f>
        <v>0</v>
      </c>
      <c r="M54" s="64">
        <f t="shared" ref="M54:M56" si="45">F54+H54+J54+L54</f>
        <v>0</v>
      </c>
      <c r="N54" s="59">
        <v>0.23</v>
      </c>
      <c r="O54" s="75">
        <f t="shared" ref="O54:O57" si="46">M54*1.23</f>
        <v>0</v>
      </c>
      <c r="P54" s="142"/>
      <c r="Q54" s="181"/>
      <c r="R54" s="108">
        <f t="shared" ref="R54:R56" si="47">E54+G54+K54</f>
        <v>6</v>
      </c>
      <c r="S54" s="94">
        <f t="shared" si="16"/>
        <v>0</v>
      </c>
      <c r="T54" s="94">
        <f t="shared" si="7"/>
        <v>0</v>
      </c>
      <c r="U54" s="104">
        <f t="shared" si="8"/>
        <v>0</v>
      </c>
      <c r="V54" s="94">
        <f t="shared" si="9"/>
        <v>0</v>
      </c>
      <c r="Y54" s="207">
        <f t="shared" si="38"/>
        <v>0</v>
      </c>
      <c r="Z54" s="94">
        <f t="shared" ref="Z54:Z56" si="48">$Z$7*Y54</f>
        <v>0</v>
      </c>
      <c r="AA54" s="94">
        <f t="shared" si="39"/>
        <v>0</v>
      </c>
      <c r="AB54" s="104">
        <f t="shared" si="40"/>
        <v>0</v>
      </c>
      <c r="AC54" s="94">
        <f t="shared" si="41"/>
        <v>0</v>
      </c>
    </row>
    <row r="55" spans="1:29" ht="19.5" thickTop="1" thickBot="1">
      <c r="A55" s="205">
        <v>3</v>
      </c>
      <c r="B55" s="203" t="s">
        <v>71</v>
      </c>
      <c r="C55" s="13" t="s">
        <v>105</v>
      </c>
      <c r="D55" s="174">
        <v>240224080</v>
      </c>
      <c r="E55" s="215">
        <v>5</v>
      </c>
      <c r="F55" s="78">
        <f>$F$7*E55</f>
        <v>0</v>
      </c>
      <c r="G55" s="54">
        <v>0</v>
      </c>
      <c r="H55" s="81">
        <f>$H$7*G55</f>
        <v>0</v>
      </c>
      <c r="I55" s="218">
        <v>0</v>
      </c>
      <c r="J55" s="81">
        <f t="shared" si="43"/>
        <v>0</v>
      </c>
      <c r="K55" s="221">
        <v>0</v>
      </c>
      <c r="L55" s="62">
        <f t="shared" si="44"/>
        <v>0</v>
      </c>
      <c r="M55" s="64">
        <f t="shared" si="45"/>
        <v>0</v>
      </c>
      <c r="N55" s="59">
        <v>0.23</v>
      </c>
      <c r="O55" s="75">
        <f t="shared" si="46"/>
        <v>0</v>
      </c>
      <c r="P55" s="142"/>
      <c r="Q55" s="181"/>
      <c r="R55" s="108">
        <f t="shared" si="47"/>
        <v>5</v>
      </c>
      <c r="S55" s="94">
        <f t="shared" si="16"/>
        <v>0</v>
      </c>
      <c r="T55" s="94">
        <f t="shared" si="7"/>
        <v>0</v>
      </c>
      <c r="U55" s="104">
        <f t="shared" si="8"/>
        <v>0</v>
      </c>
      <c r="V55" s="94">
        <f t="shared" si="9"/>
        <v>0</v>
      </c>
      <c r="Y55" s="207">
        <f t="shared" si="38"/>
        <v>0</v>
      </c>
      <c r="Z55" s="94">
        <f t="shared" si="48"/>
        <v>0</v>
      </c>
      <c r="AA55" s="94">
        <f t="shared" si="39"/>
        <v>0</v>
      </c>
      <c r="AB55" s="104">
        <f t="shared" si="40"/>
        <v>0</v>
      </c>
      <c r="AC55" s="94">
        <f t="shared" si="41"/>
        <v>0</v>
      </c>
    </row>
    <row r="56" spans="1:29" ht="19.5" thickTop="1" thickBot="1">
      <c r="A56" s="205">
        <v>4</v>
      </c>
      <c r="B56" s="204" t="s">
        <v>73</v>
      </c>
      <c r="C56" s="14" t="s">
        <v>104</v>
      </c>
      <c r="D56" s="175">
        <v>240224096</v>
      </c>
      <c r="E56" s="216">
        <v>1</v>
      </c>
      <c r="F56" s="79">
        <f>$F$7*E56</f>
        <v>0</v>
      </c>
      <c r="G56" s="55">
        <v>0</v>
      </c>
      <c r="H56" s="82">
        <f t="shared" si="42"/>
        <v>0</v>
      </c>
      <c r="I56" s="219">
        <v>0</v>
      </c>
      <c r="J56" s="82">
        <f t="shared" si="43"/>
        <v>0</v>
      </c>
      <c r="K56" s="222">
        <v>0</v>
      </c>
      <c r="L56" s="63">
        <f t="shared" si="44"/>
        <v>0</v>
      </c>
      <c r="M56" s="64">
        <f t="shared" si="45"/>
        <v>0</v>
      </c>
      <c r="N56" s="60">
        <v>0.23</v>
      </c>
      <c r="O56" s="76">
        <f t="shared" si="46"/>
        <v>0</v>
      </c>
      <c r="P56" s="142"/>
      <c r="Q56" s="181"/>
      <c r="R56" s="108">
        <f t="shared" si="47"/>
        <v>1</v>
      </c>
      <c r="S56" s="97">
        <f t="shared" si="16"/>
        <v>0</v>
      </c>
      <c r="T56" s="97">
        <f t="shared" si="7"/>
        <v>0</v>
      </c>
      <c r="U56" s="113">
        <f t="shared" si="8"/>
        <v>0</v>
      </c>
      <c r="V56" s="97">
        <f t="shared" si="9"/>
        <v>0</v>
      </c>
      <c r="Y56" s="207">
        <f t="shared" si="38"/>
        <v>0</v>
      </c>
      <c r="Z56" s="97">
        <f t="shared" si="48"/>
        <v>0</v>
      </c>
      <c r="AA56" s="97">
        <f t="shared" si="39"/>
        <v>0</v>
      </c>
      <c r="AB56" s="113">
        <f t="shared" si="40"/>
        <v>0</v>
      </c>
      <c r="AC56" s="97">
        <f t="shared" si="41"/>
        <v>0</v>
      </c>
    </row>
    <row r="57" spans="1:29" ht="19.5" thickTop="1" thickBot="1">
      <c r="B57" s="69" t="s">
        <v>26</v>
      </c>
      <c r="C57" s="70"/>
      <c r="D57" s="154"/>
      <c r="E57" s="71">
        <f t="shared" ref="E57:M57" si="49">SUM(E53:E56)</f>
        <v>15</v>
      </c>
      <c r="F57" s="72">
        <f t="shared" si="49"/>
        <v>0</v>
      </c>
      <c r="G57" s="71">
        <f t="shared" si="49"/>
        <v>1</v>
      </c>
      <c r="H57" s="73">
        <f t="shared" si="49"/>
        <v>0</v>
      </c>
      <c r="I57" s="71">
        <f t="shared" si="49"/>
        <v>0</v>
      </c>
      <c r="J57" s="72">
        <f t="shared" si="49"/>
        <v>0</v>
      </c>
      <c r="K57" s="71">
        <f t="shared" si="49"/>
        <v>1</v>
      </c>
      <c r="L57" s="74">
        <f t="shared" si="49"/>
        <v>0</v>
      </c>
      <c r="M57" s="117">
        <f t="shared" si="49"/>
        <v>0</v>
      </c>
      <c r="N57" s="115"/>
      <c r="O57" s="119">
        <f t="shared" si="46"/>
        <v>0</v>
      </c>
      <c r="P57" s="145"/>
      <c r="Q57" s="140"/>
      <c r="R57" s="100">
        <f>SUM(R18:R56)</f>
        <v>1606</v>
      </c>
      <c r="S57" s="101">
        <f t="shared" si="16"/>
        <v>0</v>
      </c>
      <c r="T57" s="101">
        <f t="shared" si="7"/>
        <v>0</v>
      </c>
      <c r="U57" s="114">
        <f t="shared" si="8"/>
        <v>0</v>
      </c>
      <c r="V57" s="101">
        <f t="shared" si="9"/>
        <v>0</v>
      </c>
      <c r="Y57" s="230">
        <f>SUM(Y18:Y56)</f>
        <v>1452</v>
      </c>
      <c r="Z57" s="231">
        <f>SUM(Z18:Z56)</f>
        <v>0</v>
      </c>
      <c r="AA57" s="231">
        <f>SUM(AA18:AA56)</f>
        <v>0</v>
      </c>
      <c r="AB57" s="114">
        <f t="shared" si="40"/>
        <v>0</v>
      </c>
      <c r="AC57" s="101">
        <f t="shared" si="41"/>
        <v>0</v>
      </c>
    </row>
    <row r="58" spans="1:29" ht="15.75" thickTop="1">
      <c r="A58" s="139"/>
      <c r="B58" s="16"/>
      <c r="E58" s="1"/>
      <c r="G58" s="19"/>
      <c r="K58" s="20"/>
      <c r="Q58" s="140"/>
    </row>
    <row r="59" spans="1:29" ht="15.75" thickBot="1">
      <c r="A59" s="139"/>
      <c r="M59" s="1"/>
      <c r="N59" s="15"/>
      <c r="Q59" s="140"/>
    </row>
    <row r="60" spans="1:29" ht="19.5" thickTop="1" thickBot="1">
      <c r="A60" s="138"/>
      <c r="B60" s="83" t="s">
        <v>27</v>
      </c>
      <c r="C60" s="84"/>
      <c r="D60" s="84"/>
      <c r="E60" s="85">
        <f t="shared" ref="E60:M60" si="50">E57+E48</f>
        <v>857</v>
      </c>
      <c r="F60" s="86">
        <f t="shared" si="50"/>
        <v>0</v>
      </c>
      <c r="G60" s="85">
        <f t="shared" si="50"/>
        <v>341</v>
      </c>
      <c r="H60" s="86">
        <f t="shared" si="50"/>
        <v>0</v>
      </c>
      <c r="I60" s="85">
        <f t="shared" si="50"/>
        <v>1452</v>
      </c>
      <c r="J60" s="86">
        <f t="shared" si="50"/>
        <v>0</v>
      </c>
      <c r="K60" s="85">
        <f t="shared" si="50"/>
        <v>341</v>
      </c>
      <c r="L60" s="87">
        <f t="shared" si="50"/>
        <v>0</v>
      </c>
      <c r="M60" s="118">
        <f t="shared" si="50"/>
        <v>0</v>
      </c>
      <c r="N60" s="116"/>
      <c r="O60" s="119">
        <f>O48+O57</f>
        <v>0</v>
      </c>
      <c r="P60" s="146"/>
      <c r="Q60" s="140"/>
    </row>
    <row r="61" spans="1:29" ht="33.75" customHeight="1" thickTop="1">
      <c r="A61" s="139"/>
      <c r="Q61" s="140"/>
    </row>
    <row r="62" spans="1:29">
      <c r="A62" s="139"/>
      <c r="F62" s="254"/>
    </row>
    <row r="63" spans="1:29">
      <c r="A63" s="135"/>
      <c r="F63" s="254"/>
      <c r="G63" t="s">
        <v>43</v>
      </c>
    </row>
    <row r="64" spans="1:29" ht="15.75" thickBot="1">
      <c r="A64" s="135"/>
      <c r="R64" t="s">
        <v>43</v>
      </c>
    </row>
    <row r="65" spans="1:16">
      <c r="A65" s="138"/>
      <c r="K65" s="248" t="s">
        <v>39</v>
      </c>
      <c r="L65" s="248"/>
      <c r="M65" s="248" t="s">
        <v>24</v>
      </c>
      <c r="N65" s="248" t="s">
        <v>38</v>
      </c>
      <c r="O65" s="248" t="s">
        <v>25</v>
      </c>
      <c r="P65" s="147"/>
    </row>
    <row r="66" spans="1:16" ht="15.75" thickBot="1">
      <c r="K66" s="249"/>
      <c r="L66" s="249"/>
      <c r="M66" s="249"/>
      <c r="N66" s="249"/>
      <c r="O66" s="249"/>
      <c r="P66" s="147"/>
    </row>
    <row r="67" spans="1:16">
      <c r="M67" s="250">
        <f>M60+U57+AB57</f>
        <v>0</v>
      </c>
      <c r="N67" s="252"/>
      <c r="O67" s="250">
        <f>O60+V57+AC57</f>
        <v>0</v>
      </c>
      <c r="P67" s="148"/>
    </row>
    <row r="68" spans="1:16" ht="15.75" thickBot="1">
      <c r="M68" s="251"/>
      <c r="N68" s="253"/>
      <c r="O68" s="251"/>
      <c r="P68" s="148"/>
    </row>
    <row r="87" ht="39.75" customHeight="1"/>
    <row r="88" hidden="1"/>
    <row r="89" ht="15" hidden="1" customHeight="1"/>
    <row r="90" ht="15" customHeight="1"/>
    <row r="91" ht="15.75" customHeight="1"/>
    <row r="92" ht="15" customHeight="1"/>
    <row r="93" ht="15" customHeight="1"/>
    <row r="94" ht="15.75" customHeight="1"/>
    <row r="95" ht="15" customHeight="1"/>
    <row r="96" ht="15" customHeight="1"/>
    <row r="97" ht="16.5" customHeight="1"/>
    <row r="99" ht="15.75" customHeight="1"/>
    <row r="100" ht="15.75" customHeight="1"/>
    <row r="101" ht="16.5" customHeight="1"/>
    <row r="106" ht="15" customHeight="1"/>
    <row r="107" ht="15.75" customHeight="1"/>
    <row r="108" ht="15.75" customHeight="1"/>
    <row r="109" ht="15" customHeight="1"/>
    <row r="110" ht="15" customHeight="1"/>
    <row r="111" ht="15.75" customHeight="1"/>
  </sheetData>
  <mergeCells count="18">
    <mergeCell ref="A5:A16"/>
    <mergeCell ref="C12:C16"/>
    <mergeCell ref="N2:O2"/>
    <mergeCell ref="R6:R7"/>
    <mergeCell ref="R4:V4"/>
    <mergeCell ref="M67:M68"/>
    <mergeCell ref="N67:N68"/>
    <mergeCell ref="O67:O68"/>
    <mergeCell ref="F62:F63"/>
    <mergeCell ref="B1:C1"/>
    <mergeCell ref="H4:K4"/>
    <mergeCell ref="H52:K52"/>
    <mergeCell ref="K65:L66"/>
    <mergeCell ref="Y4:AC4"/>
    <mergeCell ref="Y6:Y7"/>
    <mergeCell ref="M65:M66"/>
    <mergeCell ref="N65:N66"/>
    <mergeCell ref="O65:O66"/>
  </mergeCells>
  <phoneticPr fontId="24" type="noConversion"/>
  <pageMargins left="0.70866141732283472" right="0.70866141732283472" top="0.74803149606299213" bottom="0.74803149606299213" header="0.31496062992125984" footer="0.31496062992125984"/>
  <pageSetup paperSize="8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wlenik</dc:creator>
  <cp:lastModifiedBy>msobiech</cp:lastModifiedBy>
  <cp:lastPrinted>2026-04-02T10:06:39Z</cp:lastPrinted>
  <dcterms:created xsi:type="dcterms:W3CDTF">2021-08-30T11:26:59Z</dcterms:created>
  <dcterms:modified xsi:type="dcterms:W3CDTF">2026-04-02T10:15:52Z</dcterms:modified>
</cp:coreProperties>
</file>