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G:\nz\=[Do 130.000 2025\ZGM\109 Przeglady_gazowe_2025_Gmina_ZG\"/>
    </mc:Choice>
  </mc:AlternateContent>
  <xr:revisionPtr revIDLastSave="0" documentId="13_ncr:1_{44D0F351-7CEC-47AA-AFCA-8E5D70677185}" xr6:coauthVersionLast="47" xr6:coauthVersionMax="47" xr10:uidLastSave="{00000000-0000-0000-0000-000000000000}"/>
  <bookViews>
    <workbookView xWindow="-120" yWindow="-120" windowWidth="28290" windowHeight="1572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Arkusz1!$A$1:$O$83</definedName>
    <definedName name="_xlnm.Print_Titles" localSheetId="0">Arkusz1!$4:$4</definedName>
  </definedNames>
  <calcPr calcId="191029"/>
</workbook>
</file>

<file path=xl/calcChain.xml><?xml version="1.0" encoding="utf-8"?>
<calcChain xmlns="http://schemas.openxmlformats.org/spreadsheetml/2006/main">
  <c r="F80" i="1" l="1"/>
  <c r="D80" i="1"/>
  <c r="J80" i="1" l="1"/>
  <c r="M62" i="1"/>
  <c r="K62" i="1"/>
  <c r="I62" i="1"/>
  <c r="G62" i="1"/>
  <c r="E62" i="1"/>
  <c r="M60" i="1"/>
  <c r="M61" i="1"/>
  <c r="M63" i="1"/>
  <c r="K61" i="1"/>
  <c r="K63" i="1"/>
  <c r="I61" i="1"/>
  <c r="I63" i="1"/>
  <c r="G59" i="1"/>
  <c r="G60" i="1"/>
  <c r="G61" i="1"/>
  <c r="L61" i="1" s="1"/>
  <c r="E61" i="1"/>
  <c r="E63" i="1"/>
  <c r="F79" i="1"/>
  <c r="H79" i="1"/>
  <c r="J79" i="1"/>
  <c r="D79" i="1"/>
  <c r="J78" i="1"/>
  <c r="K77" i="1"/>
  <c r="H78" i="1"/>
  <c r="I77" i="1"/>
  <c r="F78" i="1"/>
  <c r="G77" i="1"/>
  <c r="D78" i="1"/>
  <c r="E77" i="1"/>
  <c r="K76" i="1"/>
  <c r="I76" i="1"/>
  <c r="G76" i="1"/>
  <c r="E76" i="1"/>
  <c r="K75" i="1"/>
  <c r="K74" i="1"/>
  <c r="K73" i="1"/>
  <c r="K72" i="1"/>
  <c r="I75" i="1"/>
  <c r="I74" i="1"/>
  <c r="I73" i="1"/>
  <c r="I72" i="1"/>
  <c r="G75" i="1"/>
  <c r="G74" i="1"/>
  <c r="G73" i="1"/>
  <c r="G72" i="1"/>
  <c r="E75" i="1"/>
  <c r="E74" i="1"/>
  <c r="E73" i="1"/>
  <c r="E72" i="1"/>
  <c r="K71" i="1"/>
  <c r="I71" i="1"/>
  <c r="G71" i="1"/>
  <c r="E71" i="1"/>
  <c r="L62" i="1" l="1"/>
  <c r="L71" i="1"/>
  <c r="N71" i="1" s="1"/>
  <c r="L77" i="1"/>
  <c r="N77" i="1" s="1"/>
  <c r="L76" i="1"/>
  <c r="N76" i="1" s="1"/>
  <c r="L75" i="1"/>
  <c r="N75" i="1" s="1"/>
  <c r="L74" i="1"/>
  <c r="N74" i="1" s="1"/>
  <c r="L73" i="1"/>
  <c r="N73" i="1" s="1"/>
  <c r="L72" i="1"/>
  <c r="N72" i="1" s="1"/>
  <c r="O59" i="1"/>
  <c r="M59" i="1"/>
  <c r="K59" i="1"/>
  <c r="I59" i="1"/>
  <c r="E59" i="1"/>
  <c r="H55" i="1"/>
  <c r="L59" i="1" l="1"/>
  <c r="N59" i="1" s="1"/>
  <c r="K82" i="1"/>
  <c r="K58" i="1"/>
  <c r="K60" i="1"/>
  <c r="K64" i="1"/>
  <c r="K65" i="1"/>
  <c r="K66" i="1"/>
  <c r="K67" i="1"/>
  <c r="K68" i="1"/>
  <c r="K69" i="1"/>
  <c r="K70" i="1"/>
  <c r="G82" i="1"/>
  <c r="K57" i="1"/>
  <c r="I58" i="1"/>
  <c r="I60" i="1"/>
  <c r="I64" i="1"/>
  <c r="I65" i="1"/>
  <c r="I66" i="1"/>
  <c r="I67" i="1"/>
  <c r="I68" i="1"/>
  <c r="I69" i="1"/>
  <c r="I70" i="1"/>
  <c r="I57" i="1"/>
  <c r="G58" i="1"/>
  <c r="G63" i="1"/>
  <c r="G64" i="1"/>
  <c r="G65" i="1"/>
  <c r="G66" i="1"/>
  <c r="G67" i="1"/>
  <c r="G68" i="1"/>
  <c r="G69" i="1"/>
  <c r="G70" i="1"/>
  <c r="G57" i="1"/>
  <c r="E58" i="1"/>
  <c r="E60" i="1"/>
  <c r="E64" i="1"/>
  <c r="E65" i="1"/>
  <c r="E66" i="1"/>
  <c r="E67" i="1"/>
  <c r="E68" i="1"/>
  <c r="E69" i="1"/>
  <c r="E70" i="1"/>
  <c r="E57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8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9" i="1"/>
  <c r="E8" i="1"/>
  <c r="J81" i="1"/>
  <c r="K81" i="1" s="1"/>
  <c r="E79" i="1"/>
  <c r="L60" i="1" l="1"/>
  <c r="I78" i="1"/>
  <c r="E78" i="1"/>
  <c r="G78" i="1"/>
  <c r="K78" i="1"/>
  <c r="K79" i="1"/>
  <c r="I79" i="1"/>
  <c r="G79" i="1"/>
  <c r="I55" i="1"/>
  <c r="L13" i="1"/>
  <c r="N13" i="1" s="1"/>
  <c r="L21" i="1"/>
  <c r="N21" i="1" s="1"/>
  <c r="L29" i="1"/>
  <c r="N29" i="1" s="1"/>
  <c r="L37" i="1"/>
  <c r="N37" i="1" s="1"/>
  <c r="L45" i="1"/>
  <c r="N45" i="1" s="1"/>
  <c r="L53" i="1"/>
  <c r="N53" i="1" s="1"/>
  <c r="L9" i="1"/>
  <c r="N9" i="1" s="1"/>
  <c r="L17" i="1"/>
  <c r="N17" i="1" s="1"/>
  <c r="L25" i="1"/>
  <c r="N25" i="1" s="1"/>
  <c r="L33" i="1"/>
  <c r="N33" i="1" s="1"/>
  <c r="L41" i="1"/>
  <c r="N41" i="1" s="1"/>
  <c r="L49" i="1"/>
  <c r="N49" i="1" s="1"/>
  <c r="K80" i="1"/>
  <c r="H80" i="1"/>
  <c r="I80" i="1" s="1"/>
  <c r="G80" i="1"/>
  <c r="E80" i="1"/>
  <c r="D81" i="1"/>
  <c r="E81" i="1" s="1"/>
  <c r="F55" i="1"/>
  <c r="D55" i="1"/>
  <c r="H81" i="1"/>
  <c r="I81" i="1" s="1"/>
  <c r="J55" i="1"/>
  <c r="D82" i="1" l="1"/>
  <c r="E82" i="1" s="1"/>
  <c r="H82" i="1"/>
  <c r="I82" i="1" s="1"/>
  <c r="L80" i="1"/>
  <c r="N80" i="1" s="1"/>
  <c r="L79" i="1"/>
  <c r="E55" i="1"/>
  <c r="L51" i="1"/>
  <c r="N51" i="1" s="1"/>
  <c r="L47" i="1"/>
  <c r="N47" i="1" s="1"/>
  <c r="L43" i="1"/>
  <c r="N43" i="1" s="1"/>
  <c r="L39" i="1"/>
  <c r="N39" i="1" s="1"/>
  <c r="L35" i="1"/>
  <c r="N35" i="1" s="1"/>
  <c r="L31" i="1"/>
  <c r="N31" i="1" s="1"/>
  <c r="L27" i="1"/>
  <c r="N27" i="1" s="1"/>
  <c r="L23" i="1"/>
  <c r="N23" i="1" s="1"/>
  <c r="L19" i="1"/>
  <c r="N19" i="1" s="1"/>
  <c r="L15" i="1"/>
  <c r="N15" i="1" s="1"/>
  <c r="L11" i="1"/>
  <c r="N11" i="1" s="1"/>
  <c r="L57" i="1"/>
  <c r="N57" i="1" s="1"/>
  <c r="L68" i="1"/>
  <c r="N68" i="1" s="1"/>
  <c r="L67" i="1"/>
  <c r="N67" i="1" s="1"/>
  <c r="L65" i="1"/>
  <c r="N62" i="1" s="1"/>
  <c r="L63" i="1"/>
  <c r="N60" i="1" s="1"/>
  <c r="F81" i="1"/>
  <c r="L54" i="1"/>
  <c r="N54" i="1" s="1"/>
  <c r="L52" i="1"/>
  <c r="N52" i="1" s="1"/>
  <c r="L50" i="1"/>
  <c r="N50" i="1" s="1"/>
  <c r="L48" i="1"/>
  <c r="N48" i="1" s="1"/>
  <c r="L46" i="1"/>
  <c r="N46" i="1" s="1"/>
  <c r="L44" i="1"/>
  <c r="N44" i="1" s="1"/>
  <c r="L42" i="1"/>
  <c r="N42" i="1" s="1"/>
  <c r="L40" i="1"/>
  <c r="N40" i="1" s="1"/>
  <c r="L38" i="1"/>
  <c r="N38" i="1" s="1"/>
  <c r="L36" i="1"/>
  <c r="N36" i="1" s="1"/>
  <c r="L34" i="1"/>
  <c r="N34" i="1" s="1"/>
  <c r="L32" i="1"/>
  <c r="N32" i="1" s="1"/>
  <c r="L30" i="1"/>
  <c r="N30" i="1" s="1"/>
  <c r="L28" i="1"/>
  <c r="N28" i="1" s="1"/>
  <c r="L26" i="1"/>
  <c r="N26" i="1" s="1"/>
  <c r="L24" i="1"/>
  <c r="N24" i="1" s="1"/>
  <c r="L22" i="1"/>
  <c r="N22" i="1" s="1"/>
  <c r="L20" i="1"/>
  <c r="N20" i="1" s="1"/>
  <c r="L18" i="1"/>
  <c r="N18" i="1" s="1"/>
  <c r="L16" i="1"/>
  <c r="N16" i="1" s="1"/>
  <c r="L14" i="1"/>
  <c r="N14" i="1" s="1"/>
  <c r="L12" i="1"/>
  <c r="N12" i="1" s="1"/>
  <c r="L10" i="1"/>
  <c r="N10" i="1" s="1"/>
  <c r="G55" i="1"/>
  <c r="K55" i="1"/>
  <c r="L70" i="1"/>
  <c r="L69" i="1"/>
  <c r="N69" i="1" s="1"/>
  <c r="L66" i="1"/>
  <c r="N66" i="1" s="1"/>
  <c r="L58" i="1"/>
  <c r="N58" i="1" s="1"/>
  <c r="L8" i="1"/>
  <c r="N8" i="1" s="1"/>
  <c r="L64" i="1"/>
  <c r="N65" i="1" l="1"/>
  <c r="N63" i="1"/>
  <c r="N64" i="1"/>
  <c r="N61" i="1"/>
  <c r="N70" i="1"/>
  <c r="L78" i="1"/>
  <c r="N78" i="1" s="1"/>
  <c r="D83" i="1"/>
  <c r="E83" i="1" s="1"/>
  <c r="G81" i="1"/>
  <c r="L81" i="1" s="1"/>
  <c r="N81" i="1" s="1"/>
  <c r="H83" i="1"/>
  <c r="I83" i="1" s="1"/>
  <c r="L82" i="1"/>
  <c r="N82" i="1" s="1"/>
  <c r="F83" i="1"/>
  <c r="G83" i="1" s="1"/>
  <c r="J83" i="1"/>
  <c r="K83" i="1" s="1"/>
  <c r="L55" i="1"/>
  <c r="N55" i="1" s="1"/>
  <c r="N79" i="1"/>
  <c r="L83" i="1" l="1"/>
  <c r="N83" i="1" s="1"/>
</calcChain>
</file>

<file path=xl/sharedStrings.xml><?xml version="1.0" encoding="utf-8"?>
<sst xmlns="http://schemas.openxmlformats.org/spreadsheetml/2006/main" count="173" uniqueCount="105">
  <si>
    <t>Lp.</t>
  </si>
  <si>
    <t xml:space="preserve">   Adres</t>
  </si>
  <si>
    <t>ADM 2</t>
  </si>
  <si>
    <t>Alojzjanów 1</t>
  </si>
  <si>
    <t xml:space="preserve">wspólnota </t>
  </si>
  <si>
    <t>Alojzjanów 2</t>
  </si>
  <si>
    <t>Alojzjanów 3</t>
  </si>
  <si>
    <t>Alojzjanów 4</t>
  </si>
  <si>
    <t>Heneczka 1</t>
  </si>
  <si>
    <t>Heneczka 2</t>
  </si>
  <si>
    <t>Heneczka 3</t>
  </si>
  <si>
    <t xml:space="preserve">Heneczka 5 </t>
  </si>
  <si>
    <t>Heneczka 7</t>
  </si>
  <si>
    <t>Konstytucji 3 Maja 42</t>
  </si>
  <si>
    <t>Konstytucji 3 Maja 44</t>
  </si>
  <si>
    <t>Konstytucji 3 Maja 46</t>
  </si>
  <si>
    <t>Królowej Jadwigi 1</t>
  </si>
  <si>
    <t>Ludygi  1</t>
  </si>
  <si>
    <t>Ludygi 2</t>
  </si>
  <si>
    <t>Ludygi 4</t>
  </si>
  <si>
    <t>Ofiar Katynia 2</t>
  </si>
  <si>
    <t>Ofiar Katynia 10</t>
  </si>
  <si>
    <t>Papieża J.P.II 32</t>
  </si>
  <si>
    <t>Papieża J.P.II.34</t>
  </si>
  <si>
    <t>Papieża J.P.II.40</t>
  </si>
  <si>
    <t>Papieża J.P.II.44</t>
  </si>
  <si>
    <t xml:space="preserve">Ks. Roczkowskiego 2 </t>
  </si>
  <si>
    <t xml:space="preserve">Ks. Roczkowskiego 4 </t>
  </si>
  <si>
    <t>Ks. Roczkowskiego 6</t>
  </si>
  <si>
    <t>Gen. Szeptyckiego 1</t>
  </si>
  <si>
    <t>Gen. Szeptyckiego 2</t>
  </si>
  <si>
    <t>Gen. Szeptyckiego 3</t>
  </si>
  <si>
    <t>Gen. Szeptyckiego 4</t>
  </si>
  <si>
    <t>Śląska 4</t>
  </si>
  <si>
    <t>Gen. Ziętka 23</t>
  </si>
  <si>
    <t>Gen. Ziętka 25</t>
  </si>
  <si>
    <t>Gen. Ziętka 27</t>
  </si>
  <si>
    <t>Gen. Ziętka 29</t>
  </si>
  <si>
    <t>Gen. Hallera 2</t>
  </si>
  <si>
    <t>Gen. Jankego 4</t>
  </si>
  <si>
    <t>Gen. Kleeberga 1</t>
  </si>
  <si>
    <t>Gen. Kleeberga 11</t>
  </si>
  <si>
    <t>Gen. Maczka 5</t>
  </si>
  <si>
    <t>Gen. Maczka 7</t>
  </si>
  <si>
    <t>Gen. Maczka 9</t>
  </si>
  <si>
    <t>Gen. Maczka 11</t>
  </si>
  <si>
    <t>Gen. Maczka 13</t>
  </si>
  <si>
    <t>Papieża J.P.II.59</t>
  </si>
  <si>
    <t>Papieża J.P.II.61</t>
  </si>
  <si>
    <t>Papieża J.P.II.81</t>
  </si>
  <si>
    <t>Śląska 5</t>
  </si>
  <si>
    <t>Razem</t>
  </si>
  <si>
    <t>ADM 1</t>
  </si>
  <si>
    <t>Jaworowa 5a</t>
  </si>
  <si>
    <t>Roździeńskiego 34</t>
  </si>
  <si>
    <t>Miła 7</t>
  </si>
  <si>
    <t>Wigury 5</t>
  </si>
  <si>
    <t>Sikorskiego 8</t>
  </si>
  <si>
    <t>Przyjaźni 269</t>
  </si>
  <si>
    <t xml:space="preserve">Przyjaźni 270 </t>
  </si>
  <si>
    <t>Szymanowskiego 1ab</t>
  </si>
  <si>
    <t>Karłowicza 2</t>
  </si>
  <si>
    <t>OGÓŁEM:</t>
  </si>
  <si>
    <t>Wspólnoty</t>
  </si>
  <si>
    <t xml:space="preserve">Piwnica jest/brak </t>
  </si>
  <si>
    <t xml:space="preserve">Ilość lokali użytkowych </t>
  </si>
  <si>
    <t xml:space="preserve">Ilość klatek schodowych </t>
  </si>
  <si>
    <t>Ilość lokali mieszkalnych</t>
  </si>
  <si>
    <t>Podatek VAT 23%</t>
  </si>
  <si>
    <t>Wartość netto pozycji 4, 6, 8, 10</t>
  </si>
  <si>
    <t xml:space="preserve">     ............................................................</t>
  </si>
  <si>
    <t>Wartość brutto pozycji 11</t>
  </si>
  <si>
    <t>ZGM</t>
  </si>
  <si>
    <t>Załacznik nr 5a</t>
  </si>
  <si>
    <t xml:space="preserve">gminny </t>
  </si>
  <si>
    <t>Gminne</t>
  </si>
  <si>
    <t>Wspólnota/ Gmina</t>
  </si>
  <si>
    <t>…………………………………………..</t>
  </si>
  <si>
    <t xml:space="preserve">            </t>
  </si>
  <si>
    <t xml:space="preserve">   (data i czytelny podpis Wykonawcy)</t>
  </si>
  <si>
    <t>Uwaga:</t>
  </si>
  <si>
    <t>1. Formularz edytowalny</t>
  </si>
  <si>
    <t>2. W pola żółte wpisać odpowiednio ceny jednostkowe z formularza cenowego.</t>
  </si>
  <si>
    <t>3. Wartości z kolumn 11,12 i 13 Wykonawca może umieszczać w fakturach po wykonaniu usługi.</t>
  </si>
  <si>
    <r>
      <t>poz. 3 x cena za przegląd mieszkania wraz z usunięciem ewentualnych usterek netto         ( 00,00</t>
    </r>
    <r>
      <rPr>
        <b/>
        <sz val="10"/>
        <color rgb="FFFF0000"/>
        <rFont val="Times New Roman"/>
        <family val="1"/>
        <charset val="238"/>
      </rPr>
      <t xml:space="preserve"> zl/szt</t>
    </r>
    <r>
      <rPr>
        <b/>
        <sz val="10"/>
        <color theme="1"/>
        <rFont val="Times New Roman"/>
        <family val="1"/>
        <charset val="238"/>
      </rPr>
      <t>)</t>
    </r>
  </si>
  <si>
    <r>
      <t>poz. 5x cena za przegląd piwnicy wraz z usunięcem ewentualnych usterek netto (00,00</t>
    </r>
    <r>
      <rPr>
        <b/>
        <sz val="10"/>
        <color rgb="FFFF0000"/>
        <rFont val="Times New Roman"/>
        <family val="1"/>
        <charset val="238"/>
      </rPr>
      <t xml:space="preserve"> zł/szt</t>
    </r>
    <r>
      <rPr>
        <b/>
        <sz val="10"/>
        <color theme="1"/>
        <rFont val="Times New Roman"/>
        <family val="1"/>
        <charset val="238"/>
      </rPr>
      <t>)</t>
    </r>
  </si>
  <si>
    <r>
      <t>poz.7xcena za przegląd lokalu użytkowego wraz z usunięcem ewentualnych usterek netto    (00,00</t>
    </r>
    <r>
      <rPr>
        <b/>
        <sz val="8"/>
        <color rgb="FFFF0000"/>
        <rFont val="Times New Roman"/>
        <family val="1"/>
        <charset val="238"/>
      </rPr>
      <t xml:space="preserve"> zł/szt</t>
    </r>
    <r>
      <rPr>
        <b/>
        <sz val="8"/>
        <color theme="1"/>
        <rFont val="Times New Roman"/>
        <family val="1"/>
        <charset val="238"/>
      </rPr>
      <t>)</t>
    </r>
  </si>
  <si>
    <r>
      <t xml:space="preserve">poz.9xcena za przegląd klatki schodowej wraz z usunięcem ewentualnych usterek netto (00,00  </t>
    </r>
    <r>
      <rPr>
        <b/>
        <sz val="8"/>
        <color rgb="FFFF0000"/>
        <rFont val="Times New Roman"/>
        <family val="1"/>
        <charset val="238"/>
      </rPr>
      <t>zł/szt</t>
    </r>
    <r>
      <rPr>
        <b/>
        <sz val="8"/>
        <color theme="1"/>
        <rFont val="Times New Roman"/>
        <family val="1"/>
        <charset val="238"/>
      </rPr>
      <t>)</t>
    </r>
  </si>
  <si>
    <t xml:space="preserve">    Tabela zostanie automatycznie wypełniona.</t>
  </si>
  <si>
    <t>Rożdzieńskiego 73</t>
  </si>
  <si>
    <t xml:space="preserve">gminny a </t>
  </si>
  <si>
    <t>Grunwaldzka 66</t>
  </si>
  <si>
    <t>Roździeńskiego 36</t>
  </si>
  <si>
    <t xml:space="preserve">Hutnicza 1 </t>
  </si>
  <si>
    <t xml:space="preserve">Hutnicza 3 </t>
  </si>
  <si>
    <t>Hutnicza 5</t>
  </si>
  <si>
    <t>Przyjaźni 48</t>
  </si>
  <si>
    <t>Tarnogórska 49</t>
  </si>
  <si>
    <t xml:space="preserve">Przyjaźni 200a </t>
  </si>
  <si>
    <t>gmina</t>
  </si>
  <si>
    <t>Miła 5</t>
  </si>
  <si>
    <t>Trautmana 7</t>
  </si>
  <si>
    <t>Drzymały 20</t>
  </si>
  <si>
    <t>ZGM/NZ-263-109/2025, ZGM/NZ/-263-45/2025/WM</t>
  </si>
  <si>
    <r>
      <t xml:space="preserve"> WYLICZENIE WARTOŚCI OFERTOWEJ-</t>
    </r>
    <r>
      <rPr>
        <b/>
        <sz val="8"/>
        <color theme="1"/>
        <rFont val="Times New Roman"/>
        <family val="1"/>
        <charset val="238"/>
      </rPr>
      <t xml:space="preserve"> OKRESOWE, </t>
    </r>
    <r>
      <rPr>
        <sz val="8"/>
        <color theme="1"/>
        <rFont val="Times New Roman"/>
        <family val="1"/>
        <charset val="238"/>
      </rPr>
      <t>ROCZNE PRZEGLĄDY INSTALACJI GAZOWEJ 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</si>
</sst>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3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b/>
      <sz val="11"/>
      <name val="Czcionka tekstu podstawowego"/>
      <charset val="238"/>
    </font>
    <font>
      <sz val="8"/>
      <color theme="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3" fillId="0" borderId="1" xfId="0" applyFont="1" applyBorder="1"/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164" fontId="3" fillId="0" borderId="1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right" wrapText="1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right"/>
    </xf>
    <xf numFmtId="9" fontId="3" fillId="0" borderId="1" xfId="0" applyNumberFormat="1" applyFont="1" applyBorder="1" applyAlignment="1">
      <alignment horizontal="center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right"/>
    </xf>
    <xf numFmtId="164" fontId="0" fillId="0" borderId="0" xfId="0" applyNumberFormat="1"/>
    <xf numFmtId="0" fontId="0" fillId="0" borderId="1" xfId="0" applyBorder="1"/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5" borderId="1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right"/>
    </xf>
    <xf numFmtId="164" fontId="3" fillId="5" borderId="1" xfId="0" applyNumberFormat="1" applyFont="1" applyFill="1" applyBorder="1" applyAlignment="1">
      <alignment horizontal="right" wrapText="1"/>
    </xf>
    <xf numFmtId="0" fontId="3" fillId="5" borderId="1" xfId="0" applyFont="1" applyFill="1" applyBorder="1" applyAlignment="1">
      <alignment horizontal="right" wrapText="1"/>
    </xf>
    <xf numFmtId="9" fontId="3" fillId="5" borderId="1" xfId="0" applyNumberFormat="1" applyFont="1" applyFill="1" applyBorder="1" applyAlignment="1">
      <alignment horizontal="center" wrapText="1"/>
    </xf>
    <xf numFmtId="0" fontId="3" fillId="5" borderId="2" xfId="0" applyFont="1" applyFill="1" applyBorder="1" applyAlignment="1">
      <alignment horizontal="right"/>
    </xf>
    <xf numFmtId="164" fontId="3" fillId="5" borderId="2" xfId="0" applyNumberFormat="1" applyFont="1" applyFill="1" applyBorder="1" applyAlignment="1">
      <alignment horizontal="right" wrapText="1"/>
    </xf>
    <xf numFmtId="9" fontId="3" fillId="5" borderId="2" xfId="0" applyNumberFormat="1" applyFont="1" applyFill="1" applyBorder="1" applyAlignment="1">
      <alignment horizontal="center" wrapText="1"/>
    </xf>
    <xf numFmtId="0" fontId="3" fillId="5" borderId="1" xfId="0" applyFont="1" applyFill="1" applyBorder="1"/>
    <xf numFmtId="0" fontId="3" fillId="5" borderId="1" xfId="0" applyFont="1" applyFill="1" applyBorder="1" applyAlignment="1">
      <alignment horizontal="right" vertical="center"/>
    </xf>
    <xf numFmtId="164" fontId="3" fillId="5" borderId="1" xfId="0" applyNumberFormat="1" applyFont="1" applyFill="1" applyBorder="1" applyAlignment="1">
      <alignment horizontal="right" vertical="center"/>
    </xf>
    <xf numFmtId="0" fontId="3" fillId="5" borderId="2" xfId="0" applyFont="1" applyFill="1" applyBorder="1"/>
    <xf numFmtId="0" fontId="3" fillId="5" borderId="2" xfId="0" applyFont="1" applyFill="1" applyBorder="1" applyAlignment="1">
      <alignment horizontal="right" vertical="center"/>
    </xf>
    <xf numFmtId="164" fontId="3" fillId="5" borderId="2" xfId="0" applyNumberFormat="1" applyFont="1" applyFill="1" applyBorder="1" applyAlignment="1">
      <alignment horizontal="right" vertical="center"/>
    </xf>
    <xf numFmtId="0" fontId="3" fillId="0" borderId="4" xfId="0" applyFont="1" applyBorder="1"/>
    <xf numFmtId="0" fontId="3" fillId="0" borderId="4" xfId="0" applyFont="1" applyBorder="1" applyAlignment="1">
      <alignment horizontal="left" wrapText="1"/>
    </xf>
    <xf numFmtId="0" fontId="0" fillId="3" borderId="0" xfId="0" applyFill="1"/>
    <xf numFmtId="0" fontId="0" fillId="0" borderId="1" xfId="0" applyBorder="1" applyProtection="1"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4" fontId="5" fillId="3" borderId="2" xfId="0" applyNumberFormat="1" applyFont="1" applyFill="1" applyBorder="1" applyAlignment="1" applyProtection="1">
      <alignment horizontal="center" vertical="center" wrapText="1"/>
      <protection locked="0"/>
    </xf>
    <xf numFmtId="4" fontId="8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3" fillId="0" borderId="0" xfId="0" applyFont="1"/>
    <xf numFmtId="0" fontId="2" fillId="0" borderId="0" xfId="0" applyFont="1" applyAlignment="1">
      <alignment horizontal="center"/>
    </xf>
    <xf numFmtId="164" fontId="6" fillId="0" borderId="13" xfId="0" applyNumberFormat="1" applyFont="1" applyBorder="1" applyAlignment="1">
      <alignment horizontal="right" wrapText="1"/>
    </xf>
    <xf numFmtId="0" fontId="2" fillId="0" borderId="13" xfId="0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164" fontId="4" fillId="0" borderId="13" xfId="0" applyNumberFormat="1" applyFont="1" applyBorder="1" applyAlignment="1">
      <alignment horizontal="right" wrapText="1"/>
    </xf>
    <xf numFmtId="164" fontId="2" fillId="0" borderId="13" xfId="0" applyNumberFormat="1" applyFont="1" applyBorder="1" applyAlignment="1">
      <alignment horizontal="right"/>
    </xf>
    <xf numFmtId="9" fontId="4" fillId="0" borderId="13" xfId="0" applyNumberFormat="1" applyFont="1" applyBorder="1" applyAlignment="1">
      <alignment horizontal="center" wrapText="1"/>
    </xf>
    <xf numFmtId="164" fontId="2" fillId="0" borderId="14" xfId="0" applyNumberFormat="1" applyFont="1" applyBorder="1" applyAlignment="1">
      <alignment horizontal="right"/>
    </xf>
    <xf numFmtId="164" fontId="6" fillId="0" borderId="15" xfId="0" applyNumberFormat="1" applyFont="1" applyBorder="1" applyAlignment="1">
      <alignment horizontal="right" wrapText="1"/>
    </xf>
    <xf numFmtId="164" fontId="4" fillId="0" borderId="15" xfId="0" applyNumberFormat="1" applyFont="1" applyBorder="1" applyAlignment="1">
      <alignment horizontal="right" wrapText="1"/>
    </xf>
    <xf numFmtId="9" fontId="4" fillId="0" borderId="15" xfId="0" applyNumberFormat="1" applyFont="1" applyBorder="1" applyAlignment="1">
      <alignment horizontal="center" wrapText="1"/>
    </xf>
    <xf numFmtId="164" fontId="6" fillId="0" borderId="17" xfId="0" applyNumberFormat="1" applyFont="1" applyBorder="1" applyAlignment="1">
      <alignment horizontal="right" wrapText="1"/>
    </xf>
    <xf numFmtId="164" fontId="6" fillId="0" borderId="18" xfId="0" applyNumberFormat="1" applyFont="1" applyBorder="1" applyAlignment="1">
      <alignment horizontal="right" wrapText="1"/>
    </xf>
    <xf numFmtId="164" fontId="4" fillId="0" borderId="18" xfId="0" applyNumberFormat="1" applyFont="1" applyBorder="1" applyAlignment="1">
      <alignment horizontal="right" wrapText="1"/>
    </xf>
    <xf numFmtId="9" fontId="4" fillId="0" borderId="18" xfId="0" applyNumberFormat="1" applyFont="1" applyBorder="1" applyAlignment="1">
      <alignment horizontal="center" wrapText="1"/>
    </xf>
    <xf numFmtId="9" fontId="3" fillId="2" borderId="13" xfId="0" applyNumberFormat="1" applyFont="1" applyFill="1" applyBorder="1" applyAlignment="1">
      <alignment horizontal="center" wrapText="1"/>
    </xf>
    <xf numFmtId="0" fontId="2" fillId="0" borderId="23" xfId="0" applyFont="1" applyBorder="1" applyAlignment="1">
      <alignment horizontal="right"/>
    </xf>
    <xf numFmtId="0" fontId="2" fillId="0" borderId="17" xfId="0" applyFont="1" applyBorder="1"/>
    <xf numFmtId="0" fontId="2" fillId="0" borderId="18" xfId="0" applyFont="1" applyBorder="1"/>
    <xf numFmtId="0" fontId="11" fillId="0" borderId="18" xfId="0" applyFont="1" applyBorder="1"/>
    <xf numFmtId="164" fontId="4" fillId="0" borderId="19" xfId="0" applyNumberFormat="1" applyFont="1" applyBorder="1" applyAlignment="1">
      <alignment horizontal="right" wrapText="1"/>
    </xf>
    <xf numFmtId="164" fontId="4" fillId="0" borderId="17" xfId="0" applyNumberFormat="1" applyFont="1" applyBorder="1" applyAlignment="1">
      <alignment horizontal="right" vertical="center"/>
    </xf>
    <xf numFmtId="164" fontId="4" fillId="0" borderId="26" xfId="0" applyNumberFormat="1" applyFont="1" applyBorder="1" applyAlignment="1">
      <alignment horizontal="right" vertical="center"/>
    </xf>
    <xf numFmtId="164" fontId="4" fillId="0" borderId="20" xfId="0" applyNumberFormat="1" applyFont="1" applyBorder="1" applyAlignment="1">
      <alignment horizontal="center"/>
    </xf>
    <xf numFmtId="0" fontId="2" fillId="0" borderId="15" xfId="0" applyFont="1" applyBorder="1" applyAlignment="1">
      <alignment horizontal="right"/>
    </xf>
    <xf numFmtId="0" fontId="11" fillId="0" borderId="15" xfId="0" applyFont="1" applyBorder="1" applyAlignment="1">
      <alignment horizontal="right"/>
    </xf>
    <xf numFmtId="164" fontId="2" fillId="0" borderId="15" xfId="0" applyNumberFormat="1" applyFont="1" applyBorder="1" applyAlignment="1">
      <alignment horizontal="right"/>
    </xf>
    <xf numFmtId="164" fontId="2" fillId="0" borderId="8" xfId="0" applyNumberFormat="1" applyFont="1" applyBorder="1" applyAlignment="1">
      <alignment horizontal="right"/>
    </xf>
    <xf numFmtId="0" fontId="2" fillId="0" borderId="27" xfId="0" applyFont="1" applyBorder="1" applyAlignment="1">
      <alignment horizontal="right"/>
    </xf>
    <xf numFmtId="0" fontId="2" fillId="4" borderId="28" xfId="0" applyFont="1" applyFill="1" applyBorder="1" applyAlignment="1">
      <alignment horizontal="right"/>
    </xf>
    <xf numFmtId="164" fontId="6" fillId="4" borderId="29" xfId="0" applyNumberFormat="1" applyFont="1" applyFill="1" applyBorder="1" applyAlignment="1">
      <alignment horizontal="right" wrapText="1"/>
    </xf>
    <xf numFmtId="0" fontId="2" fillId="4" borderId="29" xfId="0" applyFont="1" applyFill="1" applyBorder="1" applyAlignment="1">
      <alignment horizontal="right"/>
    </xf>
    <xf numFmtId="0" fontId="11" fillId="4" borderId="29" xfId="0" applyFont="1" applyFill="1" applyBorder="1" applyAlignment="1">
      <alignment horizontal="right"/>
    </xf>
    <xf numFmtId="164" fontId="4" fillId="4" borderId="29" xfId="0" applyNumberFormat="1" applyFont="1" applyFill="1" applyBorder="1" applyAlignment="1">
      <alignment horizontal="right" wrapText="1"/>
    </xf>
    <xf numFmtId="164" fontId="2" fillId="4" borderId="30" xfId="0" applyNumberFormat="1" applyFont="1" applyFill="1" applyBorder="1" applyAlignment="1">
      <alignment horizontal="right"/>
    </xf>
    <xf numFmtId="9" fontId="4" fillId="4" borderId="28" xfId="0" applyNumberFormat="1" applyFont="1" applyFill="1" applyBorder="1" applyAlignment="1">
      <alignment horizontal="center" wrapText="1"/>
    </xf>
    <xf numFmtId="164" fontId="2" fillId="4" borderId="29" xfId="0" applyNumberFormat="1" applyFont="1" applyFill="1" applyBorder="1" applyAlignment="1">
      <alignment horizontal="right"/>
    </xf>
    <xf numFmtId="0" fontId="2" fillId="4" borderId="31" xfId="0" applyFont="1" applyFill="1" applyBorder="1" applyAlignment="1">
      <alignment horizontal="right"/>
    </xf>
    <xf numFmtId="0" fontId="2" fillId="5" borderId="9" xfId="0" applyFont="1" applyFill="1" applyBorder="1"/>
    <xf numFmtId="164" fontId="6" fillId="5" borderId="10" xfId="0" applyNumberFormat="1" applyFont="1" applyFill="1" applyBorder="1" applyAlignment="1">
      <alignment horizontal="right" wrapText="1"/>
    </xf>
    <xf numFmtId="0" fontId="2" fillId="5" borderId="10" xfId="0" applyFont="1" applyFill="1" applyBorder="1"/>
    <xf numFmtId="0" fontId="11" fillId="5" borderId="10" xfId="0" applyFont="1" applyFill="1" applyBorder="1"/>
    <xf numFmtId="164" fontId="4" fillId="5" borderId="10" xfId="0" applyNumberFormat="1" applyFont="1" applyFill="1" applyBorder="1" applyAlignment="1">
      <alignment horizontal="right" wrapText="1"/>
    </xf>
    <xf numFmtId="164" fontId="4" fillId="5" borderId="16" xfId="0" applyNumberFormat="1" applyFont="1" applyFill="1" applyBorder="1" applyAlignment="1">
      <alignment horizontal="right" wrapText="1"/>
    </xf>
    <xf numFmtId="164" fontId="4" fillId="5" borderId="9" xfId="0" applyNumberFormat="1" applyFont="1" applyFill="1" applyBorder="1" applyAlignment="1">
      <alignment horizontal="right" vertical="center"/>
    </xf>
    <xf numFmtId="9" fontId="4" fillId="5" borderId="10" xfId="0" applyNumberFormat="1" applyFont="1" applyFill="1" applyBorder="1" applyAlignment="1">
      <alignment horizontal="center" wrapText="1"/>
    </xf>
    <xf numFmtId="164" fontId="4" fillId="5" borderId="11" xfId="0" applyNumberFormat="1" applyFont="1" applyFill="1" applyBorder="1" applyAlignment="1">
      <alignment horizontal="right" vertical="center"/>
    </xf>
    <xf numFmtId="164" fontId="4" fillId="5" borderId="33" xfId="0" applyNumberFormat="1" applyFont="1" applyFill="1" applyBorder="1" applyAlignment="1">
      <alignment horizontal="center"/>
    </xf>
    <xf numFmtId="0" fontId="0" fillId="6" borderId="34" xfId="0" applyFill="1" applyBorder="1" applyAlignment="1">
      <alignment wrapText="1"/>
    </xf>
    <xf numFmtId="0" fontId="2" fillId="2" borderId="35" xfId="0" applyFont="1" applyFill="1" applyBorder="1" applyAlignment="1">
      <alignment horizontal="center" wrapText="1"/>
    </xf>
    <xf numFmtId="0" fontId="0" fillId="2" borderId="36" xfId="0" applyFill="1" applyBorder="1" applyAlignment="1">
      <alignment wrapText="1"/>
    </xf>
    <xf numFmtId="0" fontId="0" fillId="2" borderId="37" xfId="0" applyFill="1" applyBorder="1" applyAlignment="1">
      <alignment wrapText="1"/>
    </xf>
    <xf numFmtId="9" fontId="3" fillId="2" borderId="37" xfId="0" applyNumberFormat="1" applyFont="1" applyFill="1" applyBorder="1" applyAlignment="1">
      <alignment horizontal="center" wrapText="1"/>
    </xf>
    <xf numFmtId="0" fontId="0" fillId="2" borderId="38" xfId="0" applyFill="1" applyBorder="1" applyAlignment="1">
      <alignment wrapText="1"/>
    </xf>
    <xf numFmtId="0" fontId="3" fillId="0" borderId="39" xfId="0" applyFont="1" applyBorder="1" applyAlignment="1">
      <alignment horizontal="center"/>
    </xf>
    <xf numFmtId="0" fontId="3" fillId="0" borderId="40" xfId="0" applyFont="1" applyBorder="1" applyAlignment="1">
      <alignment horizontal="center" wrapText="1"/>
    </xf>
    <xf numFmtId="0" fontId="3" fillId="5" borderId="40" xfId="0" applyFont="1" applyFill="1" applyBorder="1" applyAlignment="1">
      <alignment horizontal="center" wrapText="1"/>
    </xf>
    <xf numFmtId="0" fontId="3" fillId="5" borderId="41" xfId="0" applyFont="1" applyFill="1" applyBorder="1" applyAlignment="1">
      <alignment horizontal="center" wrapText="1"/>
    </xf>
    <xf numFmtId="0" fontId="3" fillId="0" borderId="42" xfId="0" applyFont="1" applyBorder="1" applyAlignment="1">
      <alignment horizontal="center"/>
    </xf>
    <xf numFmtId="0" fontId="4" fillId="2" borderId="45" xfId="0" applyFont="1" applyFill="1" applyBorder="1" applyAlignment="1">
      <alignment horizontal="right"/>
    </xf>
    <xf numFmtId="164" fontId="4" fillId="2" borderId="46" xfId="0" applyNumberFormat="1" applyFont="1" applyFill="1" applyBorder="1" applyAlignment="1">
      <alignment horizontal="right"/>
    </xf>
    <xf numFmtId="0" fontId="4" fillId="2" borderId="46" xfId="0" applyFont="1" applyFill="1" applyBorder="1" applyAlignment="1">
      <alignment horizontal="right"/>
    </xf>
    <xf numFmtId="0" fontId="4" fillId="2" borderId="46" xfId="0" applyFont="1" applyFill="1" applyBorder="1" applyAlignment="1">
      <alignment horizontal="right" vertical="center"/>
    </xf>
    <xf numFmtId="164" fontId="3" fillId="2" borderId="46" xfId="0" applyNumberFormat="1" applyFont="1" applyFill="1" applyBorder="1" applyAlignment="1">
      <alignment horizontal="right" wrapText="1"/>
    </xf>
    <xf numFmtId="164" fontId="4" fillId="2" borderId="46" xfId="0" applyNumberFormat="1" applyFont="1" applyFill="1" applyBorder="1" applyAlignment="1">
      <alignment horizontal="right" vertical="center"/>
    </xf>
    <xf numFmtId="9" fontId="3" fillId="2" borderId="46" xfId="0" applyNumberFormat="1" applyFont="1" applyFill="1" applyBorder="1" applyAlignment="1">
      <alignment horizontal="center" wrapText="1"/>
    </xf>
    <xf numFmtId="164" fontId="3" fillId="2" borderId="46" xfId="0" applyNumberFormat="1" applyFont="1" applyFill="1" applyBorder="1" applyAlignment="1">
      <alignment horizontal="right" vertical="center"/>
    </xf>
    <xf numFmtId="0" fontId="3" fillId="2" borderId="47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right"/>
    </xf>
    <xf numFmtId="164" fontId="1" fillId="2" borderId="13" xfId="0" applyNumberFormat="1" applyFont="1" applyFill="1" applyBorder="1" applyAlignment="1">
      <alignment horizontal="right"/>
    </xf>
    <xf numFmtId="0" fontId="1" fillId="2" borderId="22" xfId="0" applyFont="1" applyFill="1" applyBorder="1" applyAlignment="1">
      <alignment horizontal="center"/>
    </xf>
    <xf numFmtId="0" fontId="0" fillId="2" borderId="34" xfId="0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3" fillId="0" borderId="39" xfId="0" applyFont="1" applyBorder="1" applyAlignment="1">
      <alignment horizontal="center" wrapText="1"/>
    </xf>
    <xf numFmtId="0" fontId="3" fillId="0" borderId="40" xfId="0" applyFont="1" applyBorder="1" applyAlignment="1">
      <alignment horizontal="center"/>
    </xf>
    <xf numFmtId="0" fontId="3" fillId="0" borderId="50" xfId="0" applyFont="1" applyBorder="1" applyAlignment="1">
      <alignment horizontal="center" wrapText="1"/>
    </xf>
    <xf numFmtId="0" fontId="3" fillId="5" borderId="51" xfId="0" applyFont="1" applyFill="1" applyBorder="1" applyAlignment="1">
      <alignment horizontal="left"/>
    </xf>
    <xf numFmtId="0" fontId="3" fillId="5" borderId="51" xfId="0" applyFont="1" applyFill="1" applyBorder="1" applyAlignment="1">
      <alignment horizontal="right"/>
    </xf>
    <xf numFmtId="164" fontId="3" fillId="5" borderId="51" xfId="0" applyNumberFormat="1" applyFont="1" applyFill="1" applyBorder="1" applyAlignment="1">
      <alignment horizontal="right" wrapText="1"/>
    </xf>
    <xf numFmtId="0" fontId="3" fillId="5" borderId="51" xfId="0" applyFont="1" applyFill="1" applyBorder="1" applyAlignment="1">
      <alignment horizontal="right" wrapText="1"/>
    </xf>
    <xf numFmtId="9" fontId="3" fillId="5" borderId="51" xfId="0" applyNumberFormat="1" applyFont="1" applyFill="1" applyBorder="1" applyAlignment="1">
      <alignment horizontal="center" wrapText="1"/>
    </xf>
    <xf numFmtId="0" fontId="3" fillId="5" borderId="52" xfId="0" applyFont="1" applyFill="1" applyBorder="1" applyAlignment="1">
      <alignment horizontal="center" wrapText="1"/>
    </xf>
    <xf numFmtId="0" fontId="0" fillId="0" borderId="54" xfId="0" applyBorder="1" applyAlignment="1">
      <alignment horizontal="center"/>
    </xf>
    <xf numFmtId="0" fontId="0" fillId="0" borderId="53" xfId="0" applyBorder="1" applyAlignment="1">
      <alignment horizontal="center"/>
    </xf>
    <xf numFmtId="9" fontId="3" fillId="0" borderId="0" xfId="0" applyNumberFormat="1" applyFont="1" applyAlignment="1">
      <alignment horizontal="center" wrapText="1"/>
    </xf>
    <xf numFmtId="0" fontId="2" fillId="0" borderId="55" xfId="0" applyFont="1" applyBorder="1" applyAlignment="1">
      <alignment horizontal="right"/>
    </xf>
    <xf numFmtId="0" fontId="2" fillId="0" borderId="24" xfId="0" applyFont="1" applyBorder="1" applyAlignment="1">
      <alignment horizontal="right"/>
    </xf>
    <xf numFmtId="164" fontId="6" fillId="0" borderId="56" xfId="0" applyNumberFormat="1" applyFont="1" applyBorder="1" applyAlignment="1">
      <alignment horizontal="right" wrapText="1"/>
    </xf>
    <xf numFmtId="0" fontId="0" fillId="0" borderId="0" xfId="0" applyAlignment="1">
      <alignment horizontal="center"/>
    </xf>
    <xf numFmtId="0" fontId="0" fillId="2" borderId="48" xfId="0" applyFill="1" applyBorder="1" applyAlignment="1">
      <alignment horizontal="center" vertical="center" wrapText="1"/>
    </xf>
    <xf numFmtId="0" fontId="0" fillId="2" borderId="48" xfId="0" applyFill="1" applyBorder="1"/>
    <xf numFmtId="0" fontId="0" fillId="2" borderId="49" xfId="0" applyFill="1" applyBorder="1"/>
    <xf numFmtId="0" fontId="6" fillId="0" borderId="2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5" borderId="32" xfId="0" applyFont="1" applyFill="1" applyBorder="1" applyAlignment="1">
      <alignment horizontal="center"/>
    </xf>
    <xf numFmtId="0" fontId="6" fillId="5" borderId="21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43" xfId="0" applyFont="1" applyFill="1" applyBorder="1" applyAlignment="1">
      <alignment horizontal="center"/>
    </xf>
    <xf numFmtId="0" fontId="4" fillId="2" borderId="44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92"/>
  <sheetViews>
    <sheetView tabSelected="1" workbookViewId="0">
      <selection activeCell="T4" sqref="T4"/>
    </sheetView>
  </sheetViews>
  <sheetFormatPr defaultRowHeight="14.25"/>
  <cols>
    <col min="1" max="1" width="5.875" customWidth="1"/>
    <col min="2" max="2" width="4.25" customWidth="1"/>
    <col min="3" max="3" width="17" customWidth="1"/>
    <col min="4" max="4" width="10.375" customWidth="1"/>
    <col min="5" max="5" width="12" customWidth="1"/>
    <col min="6" max="6" width="6.875" customWidth="1"/>
    <col min="7" max="7" width="10.375" customWidth="1"/>
    <col min="8" max="8" width="8.875" customWidth="1"/>
    <col min="9" max="9" width="12.25" customWidth="1"/>
    <col min="10" max="10" width="8.75" customWidth="1"/>
    <col min="11" max="11" width="11" customWidth="1"/>
    <col min="12" max="12" width="13.375" customWidth="1"/>
    <col min="13" max="13" width="8.625" style="11" customWidth="1"/>
    <col min="14" max="15" width="11.75" customWidth="1"/>
    <col min="17" max="17" width="10.75" bestFit="1" customWidth="1"/>
  </cols>
  <sheetData>
    <row r="1" spans="1:16">
      <c r="C1" s="142" t="s">
        <v>103</v>
      </c>
      <c r="D1" s="132"/>
      <c r="E1" s="132"/>
      <c r="F1" s="132"/>
    </row>
    <row r="2" spans="1:16" ht="15">
      <c r="B2" s="147" t="s">
        <v>104</v>
      </c>
      <c r="C2" s="148"/>
      <c r="D2" s="148"/>
      <c r="E2" s="148"/>
      <c r="F2" s="148"/>
      <c r="G2" s="148"/>
      <c r="H2" s="148"/>
      <c r="I2" s="148"/>
      <c r="J2" s="148"/>
      <c r="K2" s="148"/>
      <c r="L2" s="148"/>
      <c r="N2" s="41" t="s">
        <v>73</v>
      </c>
    </row>
    <row r="4" spans="1:16" ht="104.25" customHeight="1">
      <c r="A4" s="35"/>
      <c r="B4" s="143" t="s">
        <v>0</v>
      </c>
      <c r="C4" s="143" t="s">
        <v>1</v>
      </c>
      <c r="D4" s="143" t="s">
        <v>67</v>
      </c>
      <c r="E4" s="36" t="s">
        <v>84</v>
      </c>
      <c r="F4" s="143" t="s">
        <v>64</v>
      </c>
      <c r="G4" s="36" t="s">
        <v>85</v>
      </c>
      <c r="H4" s="143" t="s">
        <v>65</v>
      </c>
      <c r="I4" s="37" t="s">
        <v>86</v>
      </c>
      <c r="J4" s="143" t="s">
        <v>66</v>
      </c>
      <c r="K4" s="37" t="s">
        <v>87</v>
      </c>
      <c r="L4" s="143" t="s">
        <v>69</v>
      </c>
      <c r="M4" s="143" t="s">
        <v>68</v>
      </c>
      <c r="N4" s="143" t="s">
        <v>71</v>
      </c>
      <c r="O4" s="143" t="s">
        <v>76</v>
      </c>
      <c r="P4" s="40"/>
    </row>
    <row r="5" spans="1:16" ht="48" customHeight="1">
      <c r="A5" s="35"/>
      <c r="B5" s="144"/>
      <c r="C5" s="144"/>
      <c r="D5" s="144"/>
      <c r="E5" s="38">
        <v>0</v>
      </c>
      <c r="F5" s="144"/>
      <c r="G5" s="38">
        <v>0</v>
      </c>
      <c r="H5" s="144"/>
      <c r="I5" s="39">
        <v>0</v>
      </c>
      <c r="J5" s="144"/>
      <c r="K5" s="39">
        <v>0</v>
      </c>
      <c r="L5" s="144"/>
      <c r="M5" s="144"/>
      <c r="N5" s="144"/>
      <c r="O5" s="144"/>
      <c r="P5" s="40"/>
    </row>
    <row r="6" spans="1:16" ht="15" thickBot="1">
      <c r="A6" s="14"/>
      <c r="B6" s="16">
        <v>1</v>
      </c>
      <c r="C6" s="17">
        <v>2</v>
      </c>
      <c r="D6" s="17">
        <v>3</v>
      </c>
      <c r="E6" s="17">
        <v>4</v>
      </c>
      <c r="F6" s="17">
        <v>5</v>
      </c>
      <c r="G6" s="17">
        <v>6</v>
      </c>
      <c r="H6" s="17">
        <v>7</v>
      </c>
      <c r="I6" s="17">
        <v>8</v>
      </c>
      <c r="J6" s="17">
        <v>9</v>
      </c>
      <c r="K6" s="17">
        <v>10</v>
      </c>
      <c r="L6" s="17">
        <v>11</v>
      </c>
      <c r="M6" s="17">
        <v>12</v>
      </c>
      <c r="N6" s="17">
        <v>13</v>
      </c>
      <c r="O6" s="17">
        <v>14</v>
      </c>
    </row>
    <row r="7" spans="1:16" ht="16.5" thickTop="1" thickBot="1">
      <c r="A7" s="15">
        <v>1</v>
      </c>
      <c r="B7" s="115"/>
      <c r="C7" s="116" t="s">
        <v>2</v>
      </c>
      <c r="D7" s="133"/>
      <c r="E7" s="133"/>
      <c r="F7" s="134"/>
      <c r="G7" s="134"/>
      <c r="H7" s="134"/>
      <c r="I7" s="134"/>
      <c r="J7" s="134"/>
      <c r="K7" s="134"/>
      <c r="L7" s="134"/>
      <c r="M7" s="134"/>
      <c r="N7" s="134"/>
      <c r="O7" s="135"/>
    </row>
    <row r="8" spans="1:16" ht="15">
      <c r="A8" s="15">
        <v>2</v>
      </c>
      <c r="B8" s="117">
        <v>1</v>
      </c>
      <c r="C8" s="33" t="s">
        <v>3</v>
      </c>
      <c r="D8" s="5">
        <v>46</v>
      </c>
      <c r="E8" s="4">
        <f>$E$5*D8</f>
        <v>0</v>
      </c>
      <c r="F8" s="5">
        <v>1</v>
      </c>
      <c r="G8" s="4">
        <f>$G$5*F8</f>
        <v>0</v>
      </c>
      <c r="H8" s="5">
        <v>0</v>
      </c>
      <c r="I8" s="4">
        <f>$I$5*H8</f>
        <v>0</v>
      </c>
      <c r="J8" s="5">
        <v>4</v>
      </c>
      <c r="K8" s="4">
        <f>$K$5*J8</f>
        <v>0</v>
      </c>
      <c r="L8" s="4">
        <f>E8+G8+I8+K8</f>
        <v>0</v>
      </c>
      <c r="M8" s="10">
        <v>0.23</v>
      </c>
      <c r="N8" s="4">
        <f>L8*1.23</f>
        <v>0</v>
      </c>
      <c r="O8" s="97" t="s">
        <v>4</v>
      </c>
    </row>
    <row r="9" spans="1:16" ht="15">
      <c r="A9" s="15">
        <v>3</v>
      </c>
      <c r="B9" s="117">
        <v>2</v>
      </c>
      <c r="C9" s="2" t="s">
        <v>5</v>
      </c>
      <c r="D9" s="5">
        <v>81</v>
      </c>
      <c r="E9" s="4">
        <f>$E$5*D9</f>
        <v>0</v>
      </c>
      <c r="F9" s="5">
        <v>1</v>
      </c>
      <c r="G9" s="4">
        <f t="shared" ref="G9:G54" si="0">$G$5*F9</f>
        <v>0</v>
      </c>
      <c r="H9" s="5">
        <v>0</v>
      </c>
      <c r="I9" s="4">
        <f t="shared" ref="I9:I54" si="1">$I$5*H9</f>
        <v>0</v>
      </c>
      <c r="J9" s="5">
        <v>7</v>
      </c>
      <c r="K9" s="4">
        <f t="shared" ref="K9:K54" si="2">$K$5*J9</f>
        <v>0</v>
      </c>
      <c r="L9" s="4">
        <f t="shared" ref="L9:L55" si="3">E9+G9+I9+K9</f>
        <v>0</v>
      </c>
      <c r="M9" s="10">
        <v>0.23</v>
      </c>
      <c r="N9" s="4">
        <f t="shared" ref="N9:N55" si="4">L9*1.23</f>
        <v>0</v>
      </c>
      <c r="O9" s="97" t="s">
        <v>4</v>
      </c>
    </row>
    <row r="10" spans="1:16" ht="15">
      <c r="A10" s="15">
        <v>4</v>
      </c>
      <c r="B10" s="117">
        <v>3</v>
      </c>
      <c r="C10" s="1" t="s">
        <v>6</v>
      </c>
      <c r="D10" s="6">
        <v>46</v>
      </c>
      <c r="E10" s="4">
        <f t="shared" ref="E10:E54" si="5">$E$5*D10</f>
        <v>0</v>
      </c>
      <c r="F10" s="5">
        <v>1</v>
      </c>
      <c r="G10" s="4">
        <f t="shared" si="0"/>
        <v>0</v>
      </c>
      <c r="H10" s="6">
        <v>0</v>
      </c>
      <c r="I10" s="4">
        <f t="shared" si="1"/>
        <v>0</v>
      </c>
      <c r="J10" s="6">
        <v>4</v>
      </c>
      <c r="K10" s="4">
        <f t="shared" si="2"/>
        <v>0</v>
      </c>
      <c r="L10" s="4">
        <f t="shared" si="3"/>
        <v>0</v>
      </c>
      <c r="M10" s="10">
        <v>0.23</v>
      </c>
      <c r="N10" s="4">
        <f t="shared" si="4"/>
        <v>0</v>
      </c>
      <c r="O10" s="118" t="s">
        <v>4</v>
      </c>
    </row>
    <row r="11" spans="1:16" ht="15">
      <c r="A11" s="15">
        <v>5</v>
      </c>
      <c r="B11" s="117">
        <v>4</v>
      </c>
      <c r="C11" s="2" t="s">
        <v>7</v>
      </c>
      <c r="D11" s="5">
        <v>45</v>
      </c>
      <c r="E11" s="4">
        <f t="shared" si="5"/>
        <v>0</v>
      </c>
      <c r="F11" s="5">
        <v>1</v>
      </c>
      <c r="G11" s="4">
        <f t="shared" si="0"/>
        <v>0</v>
      </c>
      <c r="H11" s="5">
        <v>0</v>
      </c>
      <c r="I11" s="4">
        <f t="shared" si="1"/>
        <v>0</v>
      </c>
      <c r="J11" s="5">
        <v>3</v>
      </c>
      <c r="K11" s="4">
        <f t="shared" si="2"/>
        <v>0</v>
      </c>
      <c r="L11" s="4">
        <f t="shared" si="3"/>
        <v>0</v>
      </c>
      <c r="M11" s="10">
        <v>0.23</v>
      </c>
      <c r="N11" s="4">
        <f t="shared" si="4"/>
        <v>0</v>
      </c>
      <c r="O11" s="97" t="s">
        <v>4</v>
      </c>
    </row>
    <row r="12" spans="1:16" ht="15">
      <c r="A12" s="15">
        <v>6</v>
      </c>
      <c r="B12" s="117">
        <v>5</v>
      </c>
      <c r="C12" s="2" t="s">
        <v>8</v>
      </c>
      <c r="D12" s="5">
        <v>45</v>
      </c>
      <c r="E12" s="4">
        <f t="shared" si="5"/>
        <v>0</v>
      </c>
      <c r="F12" s="5">
        <v>1</v>
      </c>
      <c r="G12" s="4">
        <f t="shared" si="0"/>
        <v>0</v>
      </c>
      <c r="H12" s="5">
        <v>0</v>
      </c>
      <c r="I12" s="4">
        <f t="shared" si="1"/>
        <v>0</v>
      </c>
      <c r="J12" s="5">
        <v>3</v>
      </c>
      <c r="K12" s="4">
        <f t="shared" si="2"/>
        <v>0</v>
      </c>
      <c r="L12" s="4">
        <f t="shared" si="3"/>
        <v>0</v>
      </c>
      <c r="M12" s="10">
        <v>0.23</v>
      </c>
      <c r="N12" s="4">
        <f t="shared" si="4"/>
        <v>0</v>
      </c>
      <c r="O12" s="97" t="s">
        <v>4</v>
      </c>
    </row>
    <row r="13" spans="1:16" ht="15">
      <c r="A13" s="15">
        <v>7</v>
      </c>
      <c r="B13" s="117">
        <v>6</v>
      </c>
      <c r="C13" s="2" t="s">
        <v>9</v>
      </c>
      <c r="D13" s="5">
        <v>35</v>
      </c>
      <c r="E13" s="4">
        <f t="shared" si="5"/>
        <v>0</v>
      </c>
      <c r="F13" s="5">
        <v>1</v>
      </c>
      <c r="G13" s="4">
        <f t="shared" si="0"/>
        <v>0</v>
      </c>
      <c r="H13" s="5">
        <v>0</v>
      </c>
      <c r="I13" s="4">
        <f t="shared" si="1"/>
        <v>0</v>
      </c>
      <c r="J13" s="5">
        <v>3</v>
      </c>
      <c r="K13" s="4">
        <f t="shared" si="2"/>
        <v>0</v>
      </c>
      <c r="L13" s="4">
        <f t="shared" si="3"/>
        <v>0</v>
      </c>
      <c r="M13" s="10">
        <v>0.23</v>
      </c>
      <c r="N13" s="4">
        <f t="shared" si="4"/>
        <v>0</v>
      </c>
      <c r="O13" s="97" t="s">
        <v>4</v>
      </c>
    </row>
    <row r="14" spans="1:16" ht="15">
      <c r="A14" s="15">
        <v>8</v>
      </c>
      <c r="B14" s="117">
        <v>7</v>
      </c>
      <c r="C14" s="2" t="s">
        <v>10</v>
      </c>
      <c r="D14" s="5">
        <v>45</v>
      </c>
      <c r="E14" s="4">
        <f t="shared" si="5"/>
        <v>0</v>
      </c>
      <c r="F14" s="5">
        <v>1</v>
      </c>
      <c r="G14" s="4">
        <f t="shared" si="0"/>
        <v>0</v>
      </c>
      <c r="H14" s="5">
        <v>0</v>
      </c>
      <c r="I14" s="4">
        <f t="shared" si="1"/>
        <v>0</v>
      </c>
      <c r="J14" s="5">
        <v>3</v>
      </c>
      <c r="K14" s="4">
        <f t="shared" si="2"/>
        <v>0</v>
      </c>
      <c r="L14" s="4">
        <f t="shared" si="3"/>
        <v>0</v>
      </c>
      <c r="M14" s="10">
        <v>0.23</v>
      </c>
      <c r="N14" s="4">
        <f t="shared" si="4"/>
        <v>0</v>
      </c>
      <c r="O14" s="97" t="s">
        <v>4</v>
      </c>
    </row>
    <row r="15" spans="1:16" ht="15">
      <c r="A15" s="15">
        <v>9</v>
      </c>
      <c r="B15" s="117">
        <v>8</v>
      </c>
      <c r="C15" s="2" t="s">
        <v>11</v>
      </c>
      <c r="D15" s="5">
        <v>45</v>
      </c>
      <c r="E15" s="4">
        <f t="shared" si="5"/>
        <v>0</v>
      </c>
      <c r="F15" s="5">
        <v>1</v>
      </c>
      <c r="G15" s="4">
        <f t="shared" si="0"/>
        <v>0</v>
      </c>
      <c r="H15" s="5">
        <v>0</v>
      </c>
      <c r="I15" s="4">
        <f t="shared" si="1"/>
        <v>0</v>
      </c>
      <c r="J15" s="5">
        <v>3</v>
      </c>
      <c r="K15" s="4">
        <f t="shared" si="2"/>
        <v>0</v>
      </c>
      <c r="L15" s="4">
        <f t="shared" si="3"/>
        <v>0</v>
      </c>
      <c r="M15" s="10">
        <v>0.23</v>
      </c>
      <c r="N15" s="4">
        <f t="shared" si="4"/>
        <v>0</v>
      </c>
      <c r="O15" s="97" t="s">
        <v>4</v>
      </c>
    </row>
    <row r="16" spans="1:16" ht="15">
      <c r="A16" s="15">
        <v>10</v>
      </c>
      <c r="B16" s="117">
        <v>9</v>
      </c>
      <c r="C16" s="2" t="s">
        <v>12</v>
      </c>
      <c r="D16" s="5">
        <v>45</v>
      </c>
      <c r="E16" s="4">
        <f t="shared" si="5"/>
        <v>0</v>
      </c>
      <c r="F16" s="5">
        <v>1</v>
      </c>
      <c r="G16" s="4">
        <f t="shared" si="0"/>
        <v>0</v>
      </c>
      <c r="H16" s="5">
        <v>0</v>
      </c>
      <c r="I16" s="4">
        <f t="shared" si="1"/>
        <v>0</v>
      </c>
      <c r="J16" s="5">
        <v>3</v>
      </c>
      <c r="K16" s="4">
        <f t="shared" si="2"/>
        <v>0</v>
      </c>
      <c r="L16" s="4">
        <f t="shared" si="3"/>
        <v>0</v>
      </c>
      <c r="M16" s="10">
        <v>0.23</v>
      </c>
      <c r="N16" s="4">
        <f t="shared" si="4"/>
        <v>0</v>
      </c>
      <c r="O16" s="97" t="s">
        <v>4</v>
      </c>
    </row>
    <row r="17" spans="1:15" ht="17.25" customHeight="1">
      <c r="A17" s="15">
        <v>11</v>
      </c>
      <c r="B17" s="117">
        <v>10</v>
      </c>
      <c r="C17" s="2" t="s">
        <v>13</v>
      </c>
      <c r="D17" s="5">
        <v>59</v>
      </c>
      <c r="E17" s="4">
        <f t="shared" si="5"/>
        <v>0</v>
      </c>
      <c r="F17" s="5">
        <v>1</v>
      </c>
      <c r="G17" s="4">
        <f t="shared" si="0"/>
        <v>0</v>
      </c>
      <c r="H17" s="5">
        <v>0</v>
      </c>
      <c r="I17" s="4">
        <f t="shared" si="1"/>
        <v>0</v>
      </c>
      <c r="J17" s="5">
        <v>3</v>
      </c>
      <c r="K17" s="4">
        <f t="shared" si="2"/>
        <v>0</v>
      </c>
      <c r="L17" s="4">
        <f t="shared" si="3"/>
        <v>0</v>
      </c>
      <c r="M17" s="10">
        <v>0.23</v>
      </c>
      <c r="N17" s="4">
        <f t="shared" si="4"/>
        <v>0</v>
      </c>
      <c r="O17" s="97" t="s">
        <v>4</v>
      </c>
    </row>
    <row r="18" spans="1:15" ht="18" customHeight="1">
      <c r="A18" s="15">
        <v>12</v>
      </c>
      <c r="B18" s="117">
        <v>11</v>
      </c>
      <c r="C18" s="2" t="s">
        <v>14</v>
      </c>
      <c r="D18" s="5">
        <v>60</v>
      </c>
      <c r="E18" s="4">
        <f t="shared" si="5"/>
        <v>0</v>
      </c>
      <c r="F18" s="5">
        <v>1</v>
      </c>
      <c r="G18" s="4">
        <f t="shared" si="0"/>
        <v>0</v>
      </c>
      <c r="H18" s="5">
        <v>0</v>
      </c>
      <c r="I18" s="4">
        <f t="shared" si="1"/>
        <v>0</v>
      </c>
      <c r="J18" s="5">
        <v>3</v>
      </c>
      <c r="K18" s="4">
        <f t="shared" si="2"/>
        <v>0</v>
      </c>
      <c r="L18" s="4">
        <f t="shared" si="3"/>
        <v>0</v>
      </c>
      <c r="M18" s="10">
        <v>0.23</v>
      </c>
      <c r="N18" s="4">
        <f t="shared" si="4"/>
        <v>0</v>
      </c>
      <c r="O18" s="97" t="s">
        <v>4</v>
      </c>
    </row>
    <row r="19" spans="1:15" ht="16.5" customHeight="1">
      <c r="A19" s="15">
        <v>13</v>
      </c>
      <c r="B19" s="117">
        <v>12</v>
      </c>
      <c r="C19" s="2" t="s">
        <v>15</v>
      </c>
      <c r="D19" s="5">
        <v>60</v>
      </c>
      <c r="E19" s="4">
        <f t="shared" si="5"/>
        <v>0</v>
      </c>
      <c r="F19" s="5">
        <v>1</v>
      </c>
      <c r="G19" s="4">
        <f t="shared" si="0"/>
        <v>0</v>
      </c>
      <c r="H19" s="5">
        <v>0</v>
      </c>
      <c r="I19" s="4">
        <f t="shared" si="1"/>
        <v>0</v>
      </c>
      <c r="J19" s="5">
        <v>3</v>
      </c>
      <c r="K19" s="4">
        <f t="shared" si="2"/>
        <v>0</v>
      </c>
      <c r="L19" s="4">
        <f t="shared" si="3"/>
        <v>0</v>
      </c>
      <c r="M19" s="10">
        <v>0.23</v>
      </c>
      <c r="N19" s="4">
        <f t="shared" si="4"/>
        <v>0</v>
      </c>
      <c r="O19" s="97" t="s">
        <v>4</v>
      </c>
    </row>
    <row r="20" spans="1:15" ht="15">
      <c r="A20" s="15">
        <v>14</v>
      </c>
      <c r="B20" s="117">
        <v>13</v>
      </c>
      <c r="C20" s="2" t="s">
        <v>16</v>
      </c>
      <c r="D20" s="5">
        <v>80</v>
      </c>
      <c r="E20" s="4">
        <f t="shared" si="5"/>
        <v>0</v>
      </c>
      <c r="F20" s="5">
        <v>1</v>
      </c>
      <c r="G20" s="4">
        <f t="shared" si="0"/>
        <v>0</v>
      </c>
      <c r="H20" s="5">
        <v>0</v>
      </c>
      <c r="I20" s="4">
        <f t="shared" si="1"/>
        <v>0</v>
      </c>
      <c r="J20" s="5">
        <v>4</v>
      </c>
      <c r="K20" s="4">
        <f t="shared" si="2"/>
        <v>0</v>
      </c>
      <c r="L20" s="4">
        <f t="shared" si="3"/>
        <v>0</v>
      </c>
      <c r="M20" s="10">
        <v>0.23</v>
      </c>
      <c r="N20" s="4">
        <f t="shared" si="4"/>
        <v>0</v>
      </c>
      <c r="O20" s="97" t="s">
        <v>4</v>
      </c>
    </row>
    <row r="21" spans="1:15" ht="15">
      <c r="A21" s="15">
        <v>15</v>
      </c>
      <c r="B21" s="117">
        <v>14</v>
      </c>
      <c r="C21" s="2" t="s">
        <v>17</v>
      </c>
      <c r="D21" s="5">
        <v>35</v>
      </c>
      <c r="E21" s="4">
        <f t="shared" si="5"/>
        <v>0</v>
      </c>
      <c r="F21" s="5">
        <v>1</v>
      </c>
      <c r="G21" s="4">
        <f t="shared" si="0"/>
        <v>0</v>
      </c>
      <c r="H21" s="5">
        <v>0</v>
      </c>
      <c r="I21" s="4">
        <f t="shared" si="1"/>
        <v>0</v>
      </c>
      <c r="J21" s="5">
        <v>3</v>
      </c>
      <c r="K21" s="4">
        <f t="shared" si="2"/>
        <v>0</v>
      </c>
      <c r="L21" s="4">
        <f t="shared" si="3"/>
        <v>0</v>
      </c>
      <c r="M21" s="10">
        <v>0.23</v>
      </c>
      <c r="N21" s="4">
        <f t="shared" si="4"/>
        <v>0</v>
      </c>
      <c r="O21" s="97" t="s">
        <v>4</v>
      </c>
    </row>
    <row r="22" spans="1:15" ht="15">
      <c r="A22" s="15">
        <v>16</v>
      </c>
      <c r="B22" s="117">
        <v>15</v>
      </c>
      <c r="C22" s="2" t="s">
        <v>18</v>
      </c>
      <c r="D22" s="5">
        <v>32</v>
      </c>
      <c r="E22" s="4">
        <f t="shared" si="5"/>
        <v>0</v>
      </c>
      <c r="F22" s="5">
        <v>1</v>
      </c>
      <c r="G22" s="4">
        <f t="shared" si="0"/>
        <v>0</v>
      </c>
      <c r="H22" s="5">
        <v>0</v>
      </c>
      <c r="I22" s="4">
        <f t="shared" si="1"/>
        <v>0</v>
      </c>
      <c r="J22" s="5">
        <v>4</v>
      </c>
      <c r="K22" s="4">
        <f t="shared" si="2"/>
        <v>0</v>
      </c>
      <c r="L22" s="4">
        <f t="shared" si="3"/>
        <v>0</v>
      </c>
      <c r="M22" s="10">
        <v>0.23</v>
      </c>
      <c r="N22" s="4">
        <f t="shared" si="4"/>
        <v>0</v>
      </c>
      <c r="O22" s="97" t="s">
        <v>4</v>
      </c>
    </row>
    <row r="23" spans="1:15" ht="15">
      <c r="A23" s="15">
        <v>17</v>
      </c>
      <c r="B23" s="117">
        <v>16</v>
      </c>
      <c r="C23" s="2" t="s">
        <v>19</v>
      </c>
      <c r="D23" s="5">
        <v>46</v>
      </c>
      <c r="E23" s="4">
        <f t="shared" si="5"/>
        <v>0</v>
      </c>
      <c r="F23" s="5">
        <v>1</v>
      </c>
      <c r="G23" s="4">
        <f t="shared" si="0"/>
        <v>0</v>
      </c>
      <c r="H23" s="5">
        <v>0</v>
      </c>
      <c r="I23" s="4">
        <f t="shared" si="1"/>
        <v>0</v>
      </c>
      <c r="J23" s="5">
        <v>4</v>
      </c>
      <c r="K23" s="4">
        <f t="shared" si="2"/>
        <v>0</v>
      </c>
      <c r="L23" s="4">
        <f t="shared" si="3"/>
        <v>0</v>
      </c>
      <c r="M23" s="10">
        <v>0.23</v>
      </c>
      <c r="N23" s="4">
        <f t="shared" si="4"/>
        <v>0</v>
      </c>
      <c r="O23" s="97" t="s">
        <v>4</v>
      </c>
    </row>
    <row r="24" spans="1:15" ht="15">
      <c r="A24" s="15">
        <v>18</v>
      </c>
      <c r="B24" s="117">
        <v>17</v>
      </c>
      <c r="C24" s="2" t="s">
        <v>20</v>
      </c>
      <c r="D24" s="5">
        <v>60</v>
      </c>
      <c r="E24" s="4">
        <f t="shared" si="5"/>
        <v>0</v>
      </c>
      <c r="F24" s="5">
        <v>1</v>
      </c>
      <c r="G24" s="4">
        <f t="shared" si="0"/>
        <v>0</v>
      </c>
      <c r="H24" s="5">
        <v>0</v>
      </c>
      <c r="I24" s="4">
        <f t="shared" si="1"/>
        <v>0</v>
      </c>
      <c r="J24" s="5">
        <v>3</v>
      </c>
      <c r="K24" s="4">
        <f t="shared" si="2"/>
        <v>0</v>
      </c>
      <c r="L24" s="4">
        <f t="shared" si="3"/>
        <v>0</v>
      </c>
      <c r="M24" s="10">
        <v>0.23</v>
      </c>
      <c r="N24" s="4">
        <f t="shared" si="4"/>
        <v>0</v>
      </c>
      <c r="O24" s="97" t="s">
        <v>4</v>
      </c>
    </row>
    <row r="25" spans="1:15" ht="15">
      <c r="A25" s="15">
        <v>19</v>
      </c>
      <c r="B25" s="117">
        <v>18</v>
      </c>
      <c r="C25" s="2" t="s">
        <v>21</v>
      </c>
      <c r="D25" s="5">
        <v>60</v>
      </c>
      <c r="E25" s="4">
        <f t="shared" si="5"/>
        <v>0</v>
      </c>
      <c r="F25" s="5">
        <v>1</v>
      </c>
      <c r="G25" s="4">
        <f t="shared" si="0"/>
        <v>0</v>
      </c>
      <c r="H25" s="5">
        <v>0</v>
      </c>
      <c r="I25" s="4">
        <f t="shared" si="1"/>
        <v>0</v>
      </c>
      <c r="J25" s="5">
        <v>3</v>
      </c>
      <c r="K25" s="4">
        <f t="shared" si="2"/>
        <v>0</v>
      </c>
      <c r="L25" s="4">
        <f t="shared" si="3"/>
        <v>0</v>
      </c>
      <c r="M25" s="10">
        <v>0.23</v>
      </c>
      <c r="N25" s="4">
        <f t="shared" si="4"/>
        <v>0</v>
      </c>
      <c r="O25" s="97" t="s">
        <v>4</v>
      </c>
    </row>
    <row r="26" spans="1:15" ht="15">
      <c r="A26" s="15">
        <v>20</v>
      </c>
      <c r="B26" s="117">
        <v>19</v>
      </c>
      <c r="C26" s="2" t="s">
        <v>22</v>
      </c>
      <c r="D26" s="5">
        <v>60</v>
      </c>
      <c r="E26" s="4">
        <f t="shared" si="5"/>
        <v>0</v>
      </c>
      <c r="F26" s="5">
        <v>1</v>
      </c>
      <c r="G26" s="4">
        <f t="shared" si="0"/>
        <v>0</v>
      </c>
      <c r="H26" s="5">
        <v>0</v>
      </c>
      <c r="I26" s="4">
        <f t="shared" si="1"/>
        <v>0</v>
      </c>
      <c r="J26" s="5">
        <v>3</v>
      </c>
      <c r="K26" s="4">
        <f t="shared" si="2"/>
        <v>0</v>
      </c>
      <c r="L26" s="4">
        <f t="shared" si="3"/>
        <v>0</v>
      </c>
      <c r="M26" s="10">
        <v>0.23</v>
      </c>
      <c r="N26" s="4">
        <f t="shared" si="4"/>
        <v>0</v>
      </c>
      <c r="O26" s="97" t="s">
        <v>4</v>
      </c>
    </row>
    <row r="27" spans="1:15" ht="15">
      <c r="A27" s="15">
        <v>21</v>
      </c>
      <c r="B27" s="117">
        <v>20</v>
      </c>
      <c r="C27" s="2" t="s">
        <v>23</v>
      </c>
      <c r="D27" s="5">
        <v>60</v>
      </c>
      <c r="E27" s="4">
        <f t="shared" si="5"/>
        <v>0</v>
      </c>
      <c r="F27" s="5">
        <v>1</v>
      </c>
      <c r="G27" s="4">
        <f t="shared" si="0"/>
        <v>0</v>
      </c>
      <c r="H27" s="5">
        <v>0</v>
      </c>
      <c r="I27" s="4">
        <f t="shared" si="1"/>
        <v>0</v>
      </c>
      <c r="J27" s="5">
        <v>3</v>
      </c>
      <c r="K27" s="4">
        <f t="shared" si="2"/>
        <v>0</v>
      </c>
      <c r="L27" s="4">
        <f t="shared" si="3"/>
        <v>0</v>
      </c>
      <c r="M27" s="10">
        <v>0.23</v>
      </c>
      <c r="N27" s="4">
        <f t="shared" si="4"/>
        <v>0</v>
      </c>
      <c r="O27" s="97" t="s">
        <v>4</v>
      </c>
    </row>
    <row r="28" spans="1:15" ht="15">
      <c r="A28" s="15">
        <v>22</v>
      </c>
      <c r="B28" s="117">
        <v>21</v>
      </c>
      <c r="C28" s="2" t="s">
        <v>24</v>
      </c>
      <c r="D28" s="5">
        <v>24</v>
      </c>
      <c r="E28" s="4">
        <f t="shared" si="5"/>
        <v>0</v>
      </c>
      <c r="F28" s="5">
        <v>1</v>
      </c>
      <c r="G28" s="4">
        <f t="shared" si="0"/>
        <v>0</v>
      </c>
      <c r="H28" s="5">
        <v>0</v>
      </c>
      <c r="I28" s="4">
        <f t="shared" si="1"/>
        <v>0</v>
      </c>
      <c r="J28" s="5">
        <v>3</v>
      </c>
      <c r="K28" s="4">
        <f t="shared" si="2"/>
        <v>0</v>
      </c>
      <c r="L28" s="4">
        <f t="shared" si="3"/>
        <v>0</v>
      </c>
      <c r="M28" s="10">
        <v>0.23</v>
      </c>
      <c r="N28" s="4">
        <f t="shared" si="4"/>
        <v>0</v>
      </c>
      <c r="O28" s="97" t="s">
        <v>4</v>
      </c>
    </row>
    <row r="29" spans="1:15" ht="15">
      <c r="A29" s="15">
        <v>23</v>
      </c>
      <c r="B29" s="117">
        <v>22</v>
      </c>
      <c r="C29" s="2" t="s">
        <v>25</v>
      </c>
      <c r="D29" s="5">
        <v>24</v>
      </c>
      <c r="E29" s="4">
        <f t="shared" si="5"/>
        <v>0</v>
      </c>
      <c r="F29" s="5">
        <v>1</v>
      </c>
      <c r="G29" s="4">
        <f t="shared" si="0"/>
        <v>0</v>
      </c>
      <c r="H29" s="5">
        <v>0</v>
      </c>
      <c r="I29" s="4">
        <f t="shared" si="1"/>
        <v>0</v>
      </c>
      <c r="J29" s="5">
        <v>3</v>
      </c>
      <c r="K29" s="4">
        <f t="shared" si="2"/>
        <v>0</v>
      </c>
      <c r="L29" s="4">
        <f t="shared" si="3"/>
        <v>0</v>
      </c>
      <c r="M29" s="10">
        <v>0.23</v>
      </c>
      <c r="N29" s="4">
        <f t="shared" si="4"/>
        <v>0</v>
      </c>
      <c r="O29" s="97" t="s">
        <v>4</v>
      </c>
    </row>
    <row r="30" spans="1:15" ht="15">
      <c r="A30" s="15">
        <v>24</v>
      </c>
      <c r="B30" s="117">
        <v>23</v>
      </c>
      <c r="C30" s="2" t="s">
        <v>26</v>
      </c>
      <c r="D30" s="5">
        <v>40</v>
      </c>
      <c r="E30" s="4">
        <f t="shared" si="5"/>
        <v>0</v>
      </c>
      <c r="F30" s="5">
        <v>1</v>
      </c>
      <c r="G30" s="4">
        <f t="shared" si="0"/>
        <v>0</v>
      </c>
      <c r="H30" s="5">
        <v>0</v>
      </c>
      <c r="I30" s="4">
        <f t="shared" si="1"/>
        <v>0</v>
      </c>
      <c r="J30" s="5">
        <v>2</v>
      </c>
      <c r="K30" s="4">
        <f t="shared" si="2"/>
        <v>0</v>
      </c>
      <c r="L30" s="4">
        <f t="shared" si="3"/>
        <v>0</v>
      </c>
      <c r="M30" s="10">
        <v>0.23</v>
      </c>
      <c r="N30" s="4">
        <f t="shared" si="4"/>
        <v>0</v>
      </c>
      <c r="O30" s="97" t="s">
        <v>4</v>
      </c>
    </row>
    <row r="31" spans="1:15" ht="15">
      <c r="A31" s="15">
        <v>25</v>
      </c>
      <c r="B31" s="117">
        <v>24</v>
      </c>
      <c r="C31" s="2" t="s">
        <v>27</v>
      </c>
      <c r="D31" s="5">
        <v>40</v>
      </c>
      <c r="E31" s="4">
        <f t="shared" si="5"/>
        <v>0</v>
      </c>
      <c r="F31" s="5">
        <v>1</v>
      </c>
      <c r="G31" s="4">
        <f t="shared" si="0"/>
        <v>0</v>
      </c>
      <c r="H31" s="5">
        <v>0</v>
      </c>
      <c r="I31" s="4">
        <f t="shared" si="1"/>
        <v>0</v>
      </c>
      <c r="J31" s="5">
        <v>2</v>
      </c>
      <c r="K31" s="4">
        <f t="shared" si="2"/>
        <v>0</v>
      </c>
      <c r="L31" s="4">
        <f t="shared" si="3"/>
        <v>0</v>
      </c>
      <c r="M31" s="10">
        <v>0.23</v>
      </c>
      <c r="N31" s="4">
        <f t="shared" si="4"/>
        <v>0</v>
      </c>
      <c r="O31" s="97" t="s">
        <v>4</v>
      </c>
    </row>
    <row r="32" spans="1:15" ht="15">
      <c r="A32" s="15">
        <v>26</v>
      </c>
      <c r="B32" s="117">
        <v>25</v>
      </c>
      <c r="C32" s="2" t="s">
        <v>28</v>
      </c>
      <c r="D32" s="5">
        <v>45</v>
      </c>
      <c r="E32" s="4">
        <f t="shared" si="5"/>
        <v>0</v>
      </c>
      <c r="F32" s="5">
        <v>1</v>
      </c>
      <c r="G32" s="4">
        <f t="shared" si="0"/>
        <v>0</v>
      </c>
      <c r="H32" s="5">
        <v>0</v>
      </c>
      <c r="I32" s="4">
        <f t="shared" si="1"/>
        <v>0</v>
      </c>
      <c r="J32" s="5">
        <v>3</v>
      </c>
      <c r="K32" s="4">
        <f t="shared" si="2"/>
        <v>0</v>
      </c>
      <c r="L32" s="4">
        <f t="shared" si="3"/>
        <v>0</v>
      </c>
      <c r="M32" s="10">
        <v>0.23</v>
      </c>
      <c r="N32" s="4">
        <f t="shared" si="4"/>
        <v>0</v>
      </c>
      <c r="O32" s="97" t="s">
        <v>4</v>
      </c>
    </row>
    <row r="33" spans="1:15" ht="15">
      <c r="A33" s="15">
        <v>27</v>
      </c>
      <c r="B33" s="117">
        <v>26</v>
      </c>
      <c r="C33" s="2" t="s">
        <v>29</v>
      </c>
      <c r="D33" s="5">
        <v>28</v>
      </c>
      <c r="E33" s="4">
        <f t="shared" si="5"/>
        <v>0</v>
      </c>
      <c r="F33" s="5">
        <v>1</v>
      </c>
      <c r="G33" s="4">
        <f t="shared" si="0"/>
        <v>0</v>
      </c>
      <c r="H33" s="5">
        <v>0</v>
      </c>
      <c r="I33" s="4">
        <f t="shared" si="1"/>
        <v>0</v>
      </c>
      <c r="J33" s="5">
        <v>2</v>
      </c>
      <c r="K33" s="4">
        <f t="shared" si="2"/>
        <v>0</v>
      </c>
      <c r="L33" s="4">
        <f t="shared" si="3"/>
        <v>0</v>
      </c>
      <c r="M33" s="10">
        <v>0.23</v>
      </c>
      <c r="N33" s="4">
        <f t="shared" si="4"/>
        <v>0</v>
      </c>
      <c r="O33" s="97" t="s">
        <v>4</v>
      </c>
    </row>
    <row r="34" spans="1:15" ht="15">
      <c r="A34" s="15">
        <v>28</v>
      </c>
      <c r="B34" s="117">
        <v>27</v>
      </c>
      <c r="C34" s="2" t="s">
        <v>30</v>
      </c>
      <c r="D34" s="5">
        <v>28</v>
      </c>
      <c r="E34" s="4">
        <f t="shared" si="5"/>
        <v>0</v>
      </c>
      <c r="F34" s="5">
        <v>1</v>
      </c>
      <c r="G34" s="4">
        <f t="shared" si="0"/>
        <v>0</v>
      </c>
      <c r="H34" s="5">
        <v>0</v>
      </c>
      <c r="I34" s="4">
        <f t="shared" si="1"/>
        <v>0</v>
      </c>
      <c r="J34" s="5">
        <v>2</v>
      </c>
      <c r="K34" s="4">
        <f t="shared" si="2"/>
        <v>0</v>
      </c>
      <c r="L34" s="4">
        <f t="shared" si="3"/>
        <v>0</v>
      </c>
      <c r="M34" s="10">
        <v>0.23</v>
      </c>
      <c r="N34" s="4">
        <f t="shared" si="4"/>
        <v>0</v>
      </c>
      <c r="O34" s="97" t="s">
        <v>4</v>
      </c>
    </row>
    <row r="35" spans="1:15" ht="15">
      <c r="A35" s="15">
        <v>29</v>
      </c>
      <c r="B35" s="117">
        <v>28</v>
      </c>
      <c r="C35" s="2" t="s">
        <v>31</v>
      </c>
      <c r="D35" s="5">
        <v>28</v>
      </c>
      <c r="E35" s="4">
        <f t="shared" si="5"/>
        <v>0</v>
      </c>
      <c r="F35" s="5">
        <v>1</v>
      </c>
      <c r="G35" s="4">
        <f t="shared" si="0"/>
        <v>0</v>
      </c>
      <c r="H35" s="5">
        <v>0</v>
      </c>
      <c r="I35" s="4">
        <f t="shared" si="1"/>
        <v>0</v>
      </c>
      <c r="J35" s="5">
        <v>2</v>
      </c>
      <c r="K35" s="4">
        <f t="shared" si="2"/>
        <v>0</v>
      </c>
      <c r="L35" s="4">
        <f t="shared" si="3"/>
        <v>0</v>
      </c>
      <c r="M35" s="10">
        <v>0.23</v>
      </c>
      <c r="N35" s="4">
        <f t="shared" si="4"/>
        <v>0</v>
      </c>
      <c r="O35" s="97" t="s">
        <v>4</v>
      </c>
    </row>
    <row r="36" spans="1:15" ht="15">
      <c r="A36" s="15">
        <v>30</v>
      </c>
      <c r="B36" s="117">
        <v>29</v>
      </c>
      <c r="C36" s="2" t="s">
        <v>32</v>
      </c>
      <c r="D36" s="5">
        <v>28</v>
      </c>
      <c r="E36" s="4">
        <f t="shared" si="5"/>
        <v>0</v>
      </c>
      <c r="F36" s="5">
        <v>1</v>
      </c>
      <c r="G36" s="4">
        <f t="shared" si="0"/>
        <v>0</v>
      </c>
      <c r="H36" s="5">
        <v>1</v>
      </c>
      <c r="I36" s="4">
        <f t="shared" si="1"/>
        <v>0</v>
      </c>
      <c r="J36" s="5">
        <v>2</v>
      </c>
      <c r="K36" s="4">
        <f t="shared" si="2"/>
        <v>0</v>
      </c>
      <c r="L36" s="4">
        <f t="shared" si="3"/>
        <v>0</v>
      </c>
      <c r="M36" s="10">
        <v>0.23</v>
      </c>
      <c r="N36" s="4">
        <f t="shared" si="4"/>
        <v>0</v>
      </c>
      <c r="O36" s="97" t="s">
        <v>4</v>
      </c>
    </row>
    <row r="37" spans="1:15" ht="15">
      <c r="A37" s="15">
        <v>31</v>
      </c>
      <c r="B37" s="117">
        <v>30</v>
      </c>
      <c r="C37" s="3" t="s">
        <v>33</v>
      </c>
      <c r="D37" s="6">
        <v>35</v>
      </c>
      <c r="E37" s="4">
        <f t="shared" si="5"/>
        <v>0</v>
      </c>
      <c r="F37" s="5">
        <v>1</v>
      </c>
      <c r="G37" s="4">
        <f t="shared" si="0"/>
        <v>0</v>
      </c>
      <c r="H37" s="6">
        <v>0</v>
      </c>
      <c r="I37" s="4">
        <f t="shared" si="1"/>
        <v>0</v>
      </c>
      <c r="J37" s="6">
        <v>3</v>
      </c>
      <c r="K37" s="4">
        <f t="shared" si="2"/>
        <v>0</v>
      </c>
      <c r="L37" s="4">
        <f t="shared" si="3"/>
        <v>0</v>
      </c>
      <c r="M37" s="10">
        <v>0.23</v>
      </c>
      <c r="N37" s="4">
        <f t="shared" si="4"/>
        <v>0</v>
      </c>
      <c r="O37" s="97" t="s">
        <v>4</v>
      </c>
    </row>
    <row r="38" spans="1:15" ht="15">
      <c r="A38" s="15">
        <v>32</v>
      </c>
      <c r="B38" s="117">
        <v>31</v>
      </c>
      <c r="C38" s="3" t="s">
        <v>34</v>
      </c>
      <c r="D38" s="6">
        <v>39</v>
      </c>
      <c r="E38" s="4">
        <f t="shared" si="5"/>
        <v>0</v>
      </c>
      <c r="F38" s="5">
        <v>1</v>
      </c>
      <c r="G38" s="4">
        <f t="shared" si="0"/>
        <v>0</v>
      </c>
      <c r="H38" s="6">
        <v>1</v>
      </c>
      <c r="I38" s="4">
        <f t="shared" si="1"/>
        <v>0</v>
      </c>
      <c r="J38" s="6">
        <v>3</v>
      </c>
      <c r="K38" s="4">
        <f t="shared" si="2"/>
        <v>0</v>
      </c>
      <c r="L38" s="4">
        <f t="shared" si="3"/>
        <v>0</v>
      </c>
      <c r="M38" s="10">
        <v>0.23</v>
      </c>
      <c r="N38" s="4">
        <f t="shared" si="4"/>
        <v>0</v>
      </c>
      <c r="O38" s="97" t="s">
        <v>4</v>
      </c>
    </row>
    <row r="39" spans="1:15" ht="15">
      <c r="A39" s="15">
        <v>33</v>
      </c>
      <c r="B39" s="117">
        <v>32</v>
      </c>
      <c r="C39" s="3" t="s">
        <v>35</v>
      </c>
      <c r="D39" s="6">
        <v>27</v>
      </c>
      <c r="E39" s="4">
        <f t="shared" si="5"/>
        <v>0</v>
      </c>
      <c r="F39" s="5">
        <v>1</v>
      </c>
      <c r="G39" s="4">
        <f t="shared" si="0"/>
        <v>0</v>
      </c>
      <c r="H39" s="6">
        <v>4</v>
      </c>
      <c r="I39" s="4">
        <f t="shared" si="1"/>
        <v>0</v>
      </c>
      <c r="J39" s="6">
        <v>2</v>
      </c>
      <c r="K39" s="4">
        <f t="shared" si="2"/>
        <v>0</v>
      </c>
      <c r="L39" s="4">
        <f t="shared" si="3"/>
        <v>0</v>
      </c>
      <c r="M39" s="10">
        <v>0.23</v>
      </c>
      <c r="N39" s="4">
        <f t="shared" si="4"/>
        <v>0</v>
      </c>
      <c r="O39" s="97" t="s">
        <v>4</v>
      </c>
    </row>
    <row r="40" spans="1:15" ht="15">
      <c r="A40" s="15">
        <v>34</v>
      </c>
      <c r="B40" s="117">
        <v>33</v>
      </c>
      <c r="C40" s="3" t="s">
        <v>36</v>
      </c>
      <c r="D40" s="6">
        <v>24</v>
      </c>
      <c r="E40" s="4">
        <f t="shared" si="5"/>
        <v>0</v>
      </c>
      <c r="F40" s="5">
        <v>1</v>
      </c>
      <c r="G40" s="4">
        <f t="shared" si="0"/>
        <v>0</v>
      </c>
      <c r="H40" s="6">
        <v>5</v>
      </c>
      <c r="I40" s="4">
        <f t="shared" si="1"/>
        <v>0</v>
      </c>
      <c r="J40" s="6">
        <v>2</v>
      </c>
      <c r="K40" s="4">
        <f t="shared" si="2"/>
        <v>0</v>
      </c>
      <c r="L40" s="4">
        <f t="shared" si="3"/>
        <v>0</v>
      </c>
      <c r="M40" s="10">
        <v>0.23</v>
      </c>
      <c r="N40" s="4">
        <f t="shared" si="4"/>
        <v>0</v>
      </c>
      <c r="O40" s="97" t="s">
        <v>4</v>
      </c>
    </row>
    <row r="41" spans="1:15" ht="15">
      <c r="A41" s="15">
        <v>35</v>
      </c>
      <c r="B41" s="117">
        <v>34</v>
      </c>
      <c r="C41" s="3" t="s">
        <v>37</v>
      </c>
      <c r="D41" s="6">
        <v>38</v>
      </c>
      <c r="E41" s="4">
        <f t="shared" si="5"/>
        <v>0</v>
      </c>
      <c r="F41" s="5">
        <v>1</v>
      </c>
      <c r="G41" s="4">
        <f t="shared" si="0"/>
        <v>0</v>
      </c>
      <c r="H41" s="6">
        <v>1</v>
      </c>
      <c r="I41" s="4">
        <f t="shared" si="1"/>
        <v>0</v>
      </c>
      <c r="J41" s="6">
        <v>3</v>
      </c>
      <c r="K41" s="4">
        <f t="shared" si="2"/>
        <v>0</v>
      </c>
      <c r="L41" s="4">
        <f t="shared" si="3"/>
        <v>0</v>
      </c>
      <c r="M41" s="10">
        <v>0.23</v>
      </c>
      <c r="N41" s="4">
        <f t="shared" si="4"/>
        <v>0</v>
      </c>
      <c r="O41" s="97" t="s">
        <v>4</v>
      </c>
    </row>
    <row r="42" spans="1:15" ht="15">
      <c r="A42" s="15">
        <v>36</v>
      </c>
      <c r="B42" s="117">
        <v>35</v>
      </c>
      <c r="C42" s="3" t="s">
        <v>38</v>
      </c>
      <c r="D42" s="6">
        <v>36</v>
      </c>
      <c r="E42" s="4">
        <f t="shared" si="5"/>
        <v>0</v>
      </c>
      <c r="F42" s="5">
        <v>1</v>
      </c>
      <c r="G42" s="4">
        <f t="shared" si="0"/>
        <v>0</v>
      </c>
      <c r="H42" s="6">
        <v>5</v>
      </c>
      <c r="I42" s="4">
        <f t="shared" si="1"/>
        <v>0</v>
      </c>
      <c r="J42" s="6">
        <v>3</v>
      </c>
      <c r="K42" s="4">
        <f t="shared" si="2"/>
        <v>0</v>
      </c>
      <c r="L42" s="4">
        <f t="shared" si="3"/>
        <v>0</v>
      </c>
      <c r="M42" s="10">
        <v>0.23</v>
      </c>
      <c r="N42" s="4">
        <f t="shared" si="4"/>
        <v>0</v>
      </c>
      <c r="O42" s="97" t="s">
        <v>4</v>
      </c>
    </row>
    <row r="43" spans="1:15" ht="15">
      <c r="A43" s="15">
        <v>37</v>
      </c>
      <c r="B43" s="117">
        <v>36</v>
      </c>
      <c r="C43" s="3" t="s">
        <v>39</v>
      </c>
      <c r="D43" s="6">
        <v>27</v>
      </c>
      <c r="E43" s="4">
        <f t="shared" si="5"/>
        <v>0</v>
      </c>
      <c r="F43" s="5">
        <v>1</v>
      </c>
      <c r="G43" s="4">
        <f t="shared" si="0"/>
        <v>0</v>
      </c>
      <c r="H43" s="6">
        <v>0</v>
      </c>
      <c r="I43" s="4">
        <f t="shared" si="1"/>
        <v>0</v>
      </c>
      <c r="J43" s="6">
        <v>3</v>
      </c>
      <c r="K43" s="4">
        <f t="shared" si="2"/>
        <v>0</v>
      </c>
      <c r="L43" s="4">
        <f t="shared" si="3"/>
        <v>0</v>
      </c>
      <c r="M43" s="10">
        <v>0.23</v>
      </c>
      <c r="N43" s="4">
        <f t="shared" si="4"/>
        <v>0</v>
      </c>
      <c r="O43" s="97" t="s">
        <v>4</v>
      </c>
    </row>
    <row r="44" spans="1:15" ht="15">
      <c r="A44" s="15">
        <v>38</v>
      </c>
      <c r="B44" s="117">
        <v>37</v>
      </c>
      <c r="C44" s="3" t="s">
        <v>40</v>
      </c>
      <c r="D44" s="6">
        <v>39</v>
      </c>
      <c r="E44" s="4">
        <f t="shared" si="5"/>
        <v>0</v>
      </c>
      <c r="F44" s="5">
        <v>1</v>
      </c>
      <c r="G44" s="4">
        <f t="shared" si="0"/>
        <v>0</v>
      </c>
      <c r="H44" s="6">
        <v>5</v>
      </c>
      <c r="I44" s="4">
        <f t="shared" si="1"/>
        <v>0</v>
      </c>
      <c r="J44" s="6">
        <v>3</v>
      </c>
      <c r="K44" s="4">
        <f t="shared" si="2"/>
        <v>0</v>
      </c>
      <c r="L44" s="4">
        <f t="shared" si="3"/>
        <v>0</v>
      </c>
      <c r="M44" s="10">
        <v>0.23</v>
      </c>
      <c r="N44" s="4">
        <f t="shared" si="4"/>
        <v>0</v>
      </c>
      <c r="O44" s="97" t="s">
        <v>4</v>
      </c>
    </row>
    <row r="45" spans="1:15" ht="15">
      <c r="A45" s="15">
        <v>39</v>
      </c>
      <c r="B45" s="117">
        <v>38</v>
      </c>
      <c r="C45" s="3" t="s">
        <v>41</v>
      </c>
      <c r="D45" s="6">
        <v>27</v>
      </c>
      <c r="E45" s="4">
        <f t="shared" si="5"/>
        <v>0</v>
      </c>
      <c r="F45" s="5">
        <v>1</v>
      </c>
      <c r="G45" s="4">
        <f t="shared" si="0"/>
        <v>0</v>
      </c>
      <c r="H45" s="6">
        <v>0</v>
      </c>
      <c r="I45" s="4">
        <f t="shared" si="1"/>
        <v>0</v>
      </c>
      <c r="J45" s="6">
        <v>3</v>
      </c>
      <c r="K45" s="4">
        <f t="shared" si="2"/>
        <v>0</v>
      </c>
      <c r="L45" s="4">
        <f t="shared" si="3"/>
        <v>0</v>
      </c>
      <c r="M45" s="10">
        <v>0.23</v>
      </c>
      <c r="N45" s="4">
        <f t="shared" si="4"/>
        <v>0</v>
      </c>
      <c r="O45" s="97" t="s">
        <v>4</v>
      </c>
    </row>
    <row r="46" spans="1:15" ht="15">
      <c r="A46" s="15">
        <v>40</v>
      </c>
      <c r="B46" s="117">
        <v>39</v>
      </c>
      <c r="C46" s="3" t="s">
        <v>42</v>
      </c>
      <c r="D46" s="6">
        <v>27</v>
      </c>
      <c r="E46" s="4">
        <f t="shared" si="5"/>
        <v>0</v>
      </c>
      <c r="F46" s="5">
        <v>1</v>
      </c>
      <c r="G46" s="4">
        <f t="shared" si="0"/>
        <v>0</v>
      </c>
      <c r="H46" s="6">
        <v>0</v>
      </c>
      <c r="I46" s="4">
        <f t="shared" si="1"/>
        <v>0</v>
      </c>
      <c r="J46" s="6">
        <v>3</v>
      </c>
      <c r="K46" s="4">
        <f t="shared" si="2"/>
        <v>0</v>
      </c>
      <c r="L46" s="4">
        <f t="shared" si="3"/>
        <v>0</v>
      </c>
      <c r="M46" s="10">
        <v>0.23</v>
      </c>
      <c r="N46" s="4">
        <f t="shared" si="4"/>
        <v>0</v>
      </c>
      <c r="O46" s="97" t="s">
        <v>4</v>
      </c>
    </row>
    <row r="47" spans="1:15" ht="15">
      <c r="A47" s="15">
        <v>41</v>
      </c>
      <c r="B47" s="117">
        <v>40</v>
      </c>
      <c r="C47" s="3" t="s">
        <v>43</v>
      </c>
      <c r="D47" s="6">
        <v>22</v>
      </c>
      <c r="E47" s="4">
        <f t="shared" si="5"/>
        <v>0</v>
      </c>
      <c r="F47" s="5">
        <v>1</v>
      </c>
      <c r="G47" s="4">
        <f t="shared" si="0"/>
        <v>0</v>
      </c>
      <c r="H47" s="6">
        <v>0</v>
      </c>
      <c r="I47" s="4">
        <f t="shared" si="1"/>
        <v>0</v>
      </c>
      <c r="J47" s="6">
        <v>2</v>
      </c>
      <c r="K47" s="4">
        <f t="shared" si="2"/>
        <v>0</v>
      </c>
      <c r="L47" s="4">
        <f t="shared" si="3"/>
        <v>0</v>
      </c>
      <c r="M47" s="10">
        <v>0.23</v>
      </c>
      <c r="N47" s="4">
        <f t="shared" si="4"/>
        <v>0</v>
      </c>
      <c r="O47" s="97" t="s">
        <v>4</v>
      </c>
    </row>
    <row r="48" spans="1:15" ht="15">
      <c r="A48" s="15">
        <v>42</v>
      </c>
      <c r="B48" s="117">
        <v>41</v>
      </c>
      <c r="C48" s="3" t="s">
        <v>44</v>
      </c>
      <c r="D48" s="6">
        <v>33</v>
      </c>
      <c r="E48" s="4">
        <f t="shared" si="5"/>
        <v>0</v>
      </c>
      <c r="F48" s="5">
        <v>1</v>
      </c>
      <c r="G48" s="4">
        <f t="shared" si="0"/>
        <v>0</v>
      </c>
      <c r="H48" s="6">
        <v>0</v>
      </c>
      <c r="I48" s="4">
        <f t="shared" si="1"/>
        <v>0</v>
      </c>
      <c r="J48" s="6">
        <v>3</v>
      </c>
      <c r="K48" s="4">
        <f t="shared" si="2"/>
        <v>0</v>
      </c>
      <c r="L48" s="4">
        <f t="shared" si="3"/>
        <v>0</v>
      </c>
      <c r="M48" s="10">
        <v>0.23</v>
      </c>
      <c r="N48" s="4">
        <f t="shared" si="4"/>
        <v>0</v>
      </c>
      <c r="O48" s="97" t="s">
        <v>4</v>
      </c>
    </row>
    <row r="49" spans="1:17" ht="15">
      <c r="A49" s="15">
        <v>43</v>
      </c>
      <c r="B49" s="117">
        <v>42</v>
      </c>
      <c r="C49" s="3" t="s">
        <v>45</v>
      </c>
      <c r="D49" s="6">
        <v>33</v>
      </c>
      <c r="E49" s="4">
        <f t="shared" si="5"/>
        <v>0</v>
      </c>
      <c r="F49" s="5">
        <v>1</v>
      </c>
      <c r="G49" s="4">
        <f t="shared" si="0"/>
        <v>0</v>
      </c>
      <c r="H49" s="6">
        <v>0</v>
      </c>
      <c r="I49" s="4">
        <f t="shared" si="1"/>
        <v>0</v>
      </c>
      <c r="J49" s="6">
        <v>3</v>
      </c>
      <c r="K49" s="4">
        <f t="shared" si="2"/>
        <v>0</v>
      </c>
      <c r="L49" s="4">
        <f t="shared" si="3"/>
        <v>0</v>
      </c>
      <c r="M49" s="10">
        <v>0.23</v>
      </c>
      <c r="N49" s="4">
        <f t="shared" si="4"/>
        <v>0</v>
      </c>
      <c r="O49" s="97" t="s">
        <v>4</v>
      </c>
    </row>
    <row r="50" spans="1:17" ht="15">
      <c r="A50" s="15">
        <v>44</v>
      </c>
      <c r="B50" s="117">
        <v>43</v>
      </c>
      <c r="C50" s="3" t="s">
        <v>46</v>
      </c>
      <c r="D50" s="6">
        <v>24</v>
      </c>
      <c r="E50" s="4">
        <f t="shared" si="5"/>
        <v>0</v>
      </c>
      <c r="F50" s="5">
        <v>1</v>
      </c>
      <c r="G50" s="4">
        <f t="shared" si="0"/>
        <v>0</v>
      </c>
      <c r="H50" s="6">
        <v>5</v>
      </c>
      <c r="I50" s="4">
        <f t="shared" si="1"/>
        <v>0</v>
      </c>
      <c r="J50" s="6">
        <v>3</v>
      </c>
      <c r="K50" s="4">
        <f t="shared" si="2"/>
        <v>0</v>
      </c>
      <c r="L50" s="4">
        <f t="shared" si="3"/>
        <v>0</v>
      </c>
      <c r="M50" s="10">
        <v>0.23</v>
      </c>
      <c r="N50" s="4">
        <f t="shared" si="4"/>
        <v>0</v>
      </c>
      <c r="O50" s="97" t="s">
        <v>4</v>
      </c>
    </row>
    <row r="51" spans="1:17" ht="15">
      <c r="A51" s="15">
        <v>45</v>
      </c>
      <c r="B51" s="117">
        <v>44</v>
      </c>
      <c r="C51" s="3" t="s">
        <v>47</v>
      </c>
      <c r="D51" s="6">
        <v>18</v>
      </c>
      <c r="E51" s="4">
        <f t="shared" si="5"/>
        <v>0</v>
      </c>
      <c r="F51" s="5">
        <v>1</v>
      </c>
      <c r="G51" s="4">
        <f t="shared" si="0"/>
        <v>0</v>
      </c>
      <c r="H51" s="6">
        <v>5</v>
      </c>
      <c r="I51" s="4">
        <f t="shared" si="1"/>
        <v>0</v>
      </c>
      <c r="J51" s="6">
        <v>3</v>
      </c>
      <c r="K51" s="4">
        <f t="shared" si="2"/>
        <v>0</v>
      </c>
      <c r="L51" s="4">
        <f t="shared" si="3"/>
        <v>0</v>
      </c>
      <c r="M51" s="10">
        <v>0.23</v>
      </c>
      <c r="N51" s="4">
        <f t="shared" si="4"/>
        <v>0</v>
      </c>
      <c r="O51" s="97" t="s">
        <v>4</v>
      </c>
    </row>
    <row r="52" spans="1:17" ht="15">
      <c r="A52" s="15">
        <v>46</v>
      </c>
      <c r="B52" s="117">
        <v>45</v>
      </c>
      <c r="C52" s="3" t="s">
        <v>48</v>
      </c>
      <c r="D52" s="6">
        <v>26</v>
      </c>
      <c r="E52" s="4">
        <f t="shared" si="5"/>
        <v>0</v>
      </c>
      <c r="F52" s="5">
        <v>1</v>
      </c>
      <c r="G52" s="4">
        <f t="shared" si="0"/>
        <v>0</v>
      </c>
      <c r="H52" s="6">
        <v>4</v>
      </c>
      <c r="I52" s="4">
        <f t="shared" si="1"/>
        <v>0</v>
      </c>
      <c r="J52" s="6">
        <v>3</v>
      </c>
      <c r="K52" s="4">
        <f t="shared" si="2"/>
        <v>0</v>
      </c>
      <c r="L52" s="4">
        <f t="shared" si="3"/>
        <v>0</v>
      </c>
      <c r="M52" s="10">
        <v>0.23</v>
      </c>
      <c r="N52" s="4">
        <f t="shared" si="4"/>
        <v>0</v>
      </c>
      <c r="O52" s="97" t="s">
        <v>4</v>
      </c>
    </row>
    <row r="53" spans="1:17" ht="15">
      <c r="A53" s="15">
        <v>47</v>
      </c>
      <c r="B53" s="117">
        <v>46</v>
      </c>
      <c r="C53" s="18" t="s">
        <v>49</v>
      </c>
      <c r="D53" s="19">
        <v>4</v>
      </c>
      <c r="E53" s="20">
        <f t="shared" si="5"/>
        <v>0</v>
      </c>
      <c r="F53" s="21">
        <v>1</v>
      </c>
      <c r="G53" s="20">
        <f t="shared" si="0"/>
        <v>0</v>
      </c>
      <c r="H53" s="19">
        <v>1</v>
      </c>
      <c r="I53" s="20">
        <f t="shared" si="1"/>
        <v>0</v>
      </c>
      <c r="J53" s="19">
        <v>1</v>
      </c>
      <c r="K53" s="20">
        <f t="shared" si="2"/>
        <v>0</v>
      </c>
      <c r="L53" s="20">
        <f t="shared" si="3"/>
        <v>0</v>
      </c>
      <c r="M53" s="22">
        <v>0.23</v>
      </c>
      <c r="N53" s="20">
        <f t="shared" si="4"/>
        <v>0</v>
      </c>
      <c r="O53" s="98" t="s">
        <v>99</v>
      </c>
    </row>
    <row r="54" spans="1:17" ht="15.75" thickBot="1">
      <c r="A54" s="15">
        <v>48</v>
      </c>
      <c r="B54" s="119">
        <v>47</v>
      </c>
      <c r="C54" s="120" t="s">
        <v>50</v>
      </c>
      <c r="D54" s="121">
        <v>0</v>
      </c>
      <c r="E54" s="122">
        <f t="shared" si="5"/>
        <v>0</v>
      </c>
      <c r="F54" s="123">
        <v>0</v>
      </c>
      <c r="G54" s="122">
        <f t="shared" si="0"/>
        <v>0</v>
      </c>
      <c r="H54" s="121">
        <v>5</v>
      </c>
      <c r="I54" s="122">
        <f t="shared" si="1"/>
        <v>0</v>
      </c>
      <c r="J54" s="121">
        <v>0</v>
      </c>
      <c r="K54" s="122">
        <f t="shared" si="2"/>
        <v>0</v>
      </c>
      <c r="L54" s="122">
        <f t="shared" si="3"/>
        <v>0</v>
      </c>
      <c r="M54" s="124">
        <v>0.23</v>
      </c>
      <c r="N54" s="122">
        <f t="shared" si="4"/>
        <v>0</v>
      </c>
      <c r="O54" s="125" t="s">
        <v>74</v>
      </c>
    </row>
    <row r="55" spans="1:17" ht="16.5" thickTop="1" thickBot="1">
      <c r="A55" s="15">
        <v>49</v>
      </c>
      <c r="B55" s="110"/>
      <c r="C55" s="111" t="s">
        <v>51</v>
      </c>
      <c r="D55" s="112">
        <f t="shared" ref="D55:K55" si="6">SUM(D8:D54)</f>
        <v>1809</v>
      </c>
      <c r="E55" s="113">
        <f t="shared" si="6"/>
        <v>0</v>
      </c>
      <c r="F55" s="112">
        <f t="shared" si="6"/>
        <v>46</v>
      </c>
      <c r="G55" s="113">
        <f t="shared" si="6"/>
        <v>0</v>
      </c>
      <c r="H55" s="112">
        <f>SUM(H8:H54)</f>
        <v>42</v>
      </c>
      <c r="I55" s="113">
        <f t="shared" si="6"/>
        <v>0</v>
      </c>
      <c r="J55" s="112">
        <f t="shared" si="6"/>
        <v>136</v>
      </c>
      <c r="K55" s="113">
        <f t="shared" si="6"/>
        <v>0</v>
      </c>
      <c r="L55" s="113">
        <f t="shared" si="3"/>
        <v>0</v>
      </c>
      <c r="M55" s="57">
        <v>0.23</v>
      </c>
      <c r="N55" s="113">
        <f t="shared" si="4"/>
        <v>0</v>
      </c>
      <c r="O55" s="114"/>
      <c r="Q55" s="13"/>
    </row>
    <row r="56" spans="1:17" ht="16.5" thickTop="1" thickBot="1">
      <c r="A56" s="15">
        <v>50</v>
      </c>
      <c r="B56" s="90"/>
      <c r="C56" s="91" t="s">
        <v>52</v>
      </c>
      <c r="D56" s="92"/>
      <c r="E56" s="93"/>
      <c r="F56" s="93"/>
      <c r="G56" s="93"/>
      <c r="H56" s="93"/>
      <c r="I56" s="93"/>
      <c r="J56" s="93"/>
      <c r="K56" s="93"/>
      <c r="L56" s="93"/>
      <c r="M56" s="94">
        <v>0.23</v>
      </c>
      <c r="N56" s="93"/>
      <c r="O56" s="95"/>
    </row>
    <row r="57" spans="1:17" ht="15">
      <c r="A57" s="15">
        <v>51</v>
      </c>
      <c r="B57" s="96">
        <v>1</v>
      </c>
      <c r="C57" s="32" t="s">
        <v>53</v>
      </c>
      <c r="D57" s="6">
        <v>4</v>
      </c>
      <c r="E57" s="4">
        <f>$E$5*D57</f>
        <v>0</v>
      </c>
      <c r="F57" s="6">
        <v>1</v>
      </c>
      <c r="G57" s="4">
        <f>$G$5*F57</f>
        <v>0</v>
      </c>
      <c r="H57" s="7">
        <v>0</v>
      </c>
      <c r="I57" s="4">
        <f>$I$5*H57</f>
        <v>0</v>
      </c>
      <c r="J57" s="7">
        <v>1</v>
      </c>
      <c r="K57" s="4">
        <f>$K$5*J57</f>
        <v>0</v>
      </c>
      <c r="L57" s="8">
        <f>K57+I57+G57+E57</f>
        <v>0</v>
      </c>
      <c r="M57" s="10">
        <v>0.23</v>
      </c>
      <c r="N57" s="8">
        <f>L57*1.23</f>
        <v>0</v>
      </c>
      <c r="O57" s="97" t="s">
        <v>4</v>
      </c>
    </row>
    <row r="58" spans="1:17" ht="15">
      <c r="A58" s="15">
        <v>52</v>
      </c>
      <c r="B58" s="96">
        <v>2</v>
      </c>
      <c r="C58" s="1" t="s">
        <v>54</v>
      </c>
      <c r="D58" s="6">
        <v>4</v>
      </c>
      <c r="E58" s="4">
        <f t="shared" ref="E58:E69" si="7">$E$5*D58</f>
        <v>0</v>
      </c>
      <c r="F58" s="6">
        <v>1</v>
      </c>
      <c r="G58" s="4">
        <f t="shared" ref="G58:G69" si="8">$G$5*F58</f>
        <v>0</v>
      </c>
      <c r="H58" s="7">
        <v>0</v>
      </c>
      <c r="I58" s="4">
        <f t="shared" ref="I58:I69" si="9">$I$5*H58</f>
        <v>0</v>
      </c>
      <c r="J58" s="7">
        <v>1</v>
      </c>
      <c r="K58" s="4">
        <f t="shared" ref="K58:K69" si="10">$K$5*J58</f>
        <v>0</v>
      </c>
      <c r="L58" s="8">
        <f t="shared" ref="L58:L69" si="11">K58+I58+G58+E58</f>
        <v>0</v>
      </c>
      <c r="M58" s="10">
        <v>0.23</v>
      </c>
      <c r="N58" s="8">
        <f t="shared" ref="N58:N83" si="12">L58*1.23</f>
        <v>0</v>
      </c>
      <c r="O58" s="97" t="s">
        <v>4</v>
      </c>
    </row>
    <row r="59" spans="1:17" ht="15">
      <c r="A59" s="15">
        <v>53</v>
      </c>
      <c r="B59" s="96">
        <v>3</v>
      </c>
      <c r="C59" s="1" t="s">
        <v>91</v>
      </c>
      <c r="D59" s="6">
        <v>17</v>
      </c>
      <c r="E59" s="4">
        <f t="shared" si="7"/>
        <v>0</v>
      </c>
      <c r="F59" s="6">
        <v>2</v>
      </c>
      <c r="G59" s="4">
        <f t="shared" si="8"/>
        <v>0</v>
      </c>
      <c r="H59" s="7">
        <v>0</v>
      </c>
      <c r="I59" s="4">
        <f t="shared" si="9"/>
        <v>0</v>
      </c>
      <c r="J59" s="7">
        <v>2</v>
      </c>
      <c r="K59" s="4">
        <f t="shared" si="10"/>
        <v>0</v>
      </c>
      <c r="L59" s="8">
        <f t="shared" si="11"/>
        <v>0</v>
      </c>
      <c r="M59" s="10">
        <f>$M$58</f>
        <v>0.23</v>
      </c>
      <c r="N59" s="8">
        <f t="shared" si="12"/>
        <v>0</v>
      </c>
      <c r="O59" s="97" t="str">
        <f>$O$58</f>
        <v xml:space="preserve">wspólnota </v>
      </c>
    </row>
    <row r="60" spans="1:17" ht="15">
      <c r="A60" s="15">
        <v>54</v>
      </c>
      <c r="B60" s="96">
        <v>4</v>
      </c>
      <c r="C60" s="1" t="s">
        <v>55</v>
      </c>
      <c r="D60" s="6">
        <v>18</v>
      </c>
      <c r="E60" s="4">
        <f t="shared" si="7"/>
        <v>0</v>
      </c>
      <c r="F60" s="6">
        <v>2</v>
      </c>
      <c r="G60" s="4">
        <f t="shared" si="8"/>
        <v>0</v>
      </c>
      <c r="H60" s="7">
        <v>0</v>
      </c>
      <c r="I60" s="4">
        <f t="shared" si="9"/>
        <v>0</v>
      </c>
      <c r="J60" s="7">
        <v>2</v>
      </c>
      <c r="K60" s="4">
        <f t="shared" si="10"/>
        <v>0</v>
      </c>
      <c r="L60" s="8">
        <f t="shared" si="11"/>
        <v>0</v>
      </c>
      <c r="M60" s="10">
        <f t="shared" ref="M60:M63" si="13">$M$58</f>
        <v>0.23</v>
      </c>
      <c r="N60" s="8">
        <f>L63*1.23</f>
        <v>0</v>
      </c>
      <c r="O60" s="97" t="s">
        <v>4</v>
      </c>
    </row>
    <row r="61" spans="1:17" ht="15">
      <c r="A61" s="15">
        <v>55</v>
      </c>
      <c r="B61" s="96">
        <v>5</v>
      </c>
      <c r="C61" s="1" t="s">
        <v>101</v>
      </c>
      <c r="D61" s="6">
        <v>18</v>
      </c>
      <c r="E61" s="4">
        <f t="shared" si="7"/>
        <v>0</v>
      </c>
      <c r="F61" s="6">
        <v>2</v>
      </c>
      <c r="G61" s="4">
        <f t="shared" si="8"/>
        <v>0</v>
      </c>
      <c r="H61" s="7">
        <v>0</v>
      </c>
      <c r="I61" s="4">
        <f t="shared" si="9"/>
        <v>0</v>
      </c>
      <c r="J61" s="7">
        <v>2</v>
      </c>
      <c r="K61" s="4">
        <f t="shared" si="10"/>
        <v>0</v>
      </c>
      <c r="L61" s="8">
        <f t="shared" si="11"/>
        <v>0</v>
      </c>
      <c r="M61" s="10">
        <f t="shared" si="13"/>
        <v>0.23</v>
      </c>
      <c r="N61" s="8">
        <f>L64*1.23</f>
        <v>0</v>
      </c>
      <c r="O61" s="97" t="s">
        <v>4</v>
      </c>
    </row>
    <row r="62" spans="1:17" ht="15">
      <c r="A62" s="15">
        <v>56</v>
      </c>
      <c r="B62" s="96">
        <v>6</v>
      </c>
      <c r="C62" s="1" t="s">
        <v>102</v>
      </c>
      <c r="D62" s="6">
        <v>1</v>
      </c>
      <c r="E62" s="4">
        <f t="shared" si="7"/>
        <v>0</v>
      </c>
      <c r="F62" s="6">
        <v>1</v>
      </c>
      <c r="G62" s="4">
        <f t="shared" si="8"/>
        <v>0</v>
      </c>
      <c r="H62" s="7">
        <v>0</v>
      </c>
      <c r="I62" s="4">
        <f t="shared" si="9"/>
        <v>0</v>
      </c>
      <c r="J62" s="7">
        <v>1</v>
      </c>
      <c r="K62" s="4">
        <f t="shared" si="10"/>
        <v>0</v>
      </c>
      <c r="L62" s="8">
        <f t="shared" si="11"/>
        <v>0</v>
      </c>
      <c r="M62" s="10">
        <f t="shared" si="13"/>
        <v>0.23</v>
      </c>
      <c r="N62" s="8">
        <f>L65*1.23</f>
        <v>0</v>
      </c>
      <c r="O62" s="97" t="s">
        <v>4</v>
      </c>
    </row>
    <row r="63" spans="1:17" ht="15">
      <c r="A63" s="15">
        <v>57</v>
      </c>
      <c r="B63" s="96">
        <v>7</v>
      </c>
      <c r="C63" s="1" t="s">
        <v>100</v>
      </c>
      <c r="D63" s="6">
        <v>18</v>
      </c>
      <c r="E63" s="4">
        <f t="shared" si="7"/>
        <v>0</v>
      </c>
      <c r="F63" s="6">
        <v>2</v>
      </c>
      <c r="G63" s="4">
        <f>$G$5*F60</f>
        <v>0</v>
      </c>
      <c r="H63" s="7">
        <v>0</v>
      </c>
      <c r="I63" s="4">
        <f t="shared" si="9"/>
        <v>0</v>
      </c>
      <c r="J63" s="7">
        <v>2</v>
      </c>
      <c r="K63" s="4">
        <f t="shared" si="10"/>
        <v>0</v>
      </c>
      <c r="L63" s="8">
        <f>K60+I60+G63+E60</f>
        <v>0</v>
      </c>
      <c r="M63" s="10">
        <f t="shared" si="13"/>
        <v>0.23</v>
      </c>
      <c r="N63" s="8">
        <f t="shared" ref="N63" si="14">L65*1.23</f>
        <v>0</v>
      </c>
      <c r="O63" s="97" t="s">
        <v>4</v>
      </c>
    </row>
    <row r="64" spans="1:17" ht="15">
      <c r="A64" s="15">
        <v>58</v>
      </c>
      <c r="B64" s="96">
        <v>8</v>
      </c>
      <c r="C64" s="26" t="s">
        <v>56</v>
      </c>
      <c r="D64" s="19">
        <v>11</v>
      </c>
      <c r="E64" s="20">
        <f t="shared" si="7"/>
        <v>0</v>
      </c>
      <c r="F64" s="19">
        <v>1</v>
      </c>
      <c r="G64" s="20">
        <f t="shared" si="8"/>
        <v>0</v>
      </c>
      <c r="H64" s="27">
        <v>1</v>
      </c>
      <c r="I64" s="20">
        <f t="shared" si="9"/>
        <v>0</v>
      </c>
      <c r="J64" s="27">
        <v>1</v>
      </c>
      <c r="K64" s="20">
        <f t="shared" si="10"/>
        <v>0</v>
      </c>
      <c r="L64" s="28">
        <f t="shared" si="11"/>
        <v>0</v>
      </c>
      <c r="M64" s="22">
        <v>0.23</v>
      </c>
      <c r="N64" s="28">
        <f t="shared" si="12"/>
        <v>0</v>
      </c>
      <c r="O64" s="98" t="s">
        <v>74</v>
      </c>
    </row>
    <row r="65" spans="1:15" ht="15">
      <c r="A65" s="15">
        <v>59</v>
      </c>
      <c r="B65" s="96">
        <v>9</v>
      </c>
      <c r="C65" s="26" t="s">
        <v>57</v>
      </c>
      <c r="D65" s="19">
        <v>60</v>
      </c>
      <c r="E65" s="20">
        <f t="shared" si="7"/>
        <v>0</v>
      </c>
      <c r="F65" s="19">
        <v>4</v>
      </c>
      <c r="G65" s="20">
        <f t="shared" si="8"/>
        <v>0</v>
      </c>
      <c r="H65" s="27">
        <v>0</v>
      </c>
      <c r="I65" s="20">
        <f t="shared" si="9"/>
        <v>0</v>
      </c>
      <c r="J65" s="27">
        <v>4</v>
      </c>
      <c r="K65" s="20">
        <f t="shared" si="10"/>
        <v>0</v>
      </c>
      <c r="L65" s="28">
        <f t="shared" si="11"/>
        <v>0</v>
      </c>
      <c r="M65" s="22">
        <v>0.23</v>
      </c>
      <c r="N65" s="28">
        <f t="shared" si="12"/>
        <v>0</v>
      </c>
      <c r="O65" s="98" t="s">
        <v>74</v>
      </c>
    </row>
    <row r="66" spans="1:15" ht="15">
      <c r="A66" s="15">
        <v>60</v>
      </c>
      <c r="B66" s="96">
        <v>10</v>
      </c>
      <c r="C66" s="26" t="s">
        <v>58</v>
      </c>
      <c r="D66" s="19">
        <v>24</v>
      </c>
      <c r="E66" s="20">
        <f t="shared" si="7"/>
        <v>0</v>
      </c>
      <c r="F66" s="19">
        <v>2</v>
      </c>
      <c r="G66" s="20">
        <f t="shared" si="8"/>
        <v>0</v>
      </c>
      <c r="H66" s="27">
        <v>0</v>
      </c>
      <c r="I66" s="20">
        <f t="shared" si="9"/>
        <v>0</v>
      </c>
      <c r="J66" s="27">
        <v>2</v>
      </c>
      <c r="K66" s="20">
        <f t="shared" si="10"/>
        <v>0</v>
      </c>
      <c r="L66" s="28">
        <f t="shared" si="11"/>
        <v>0</v>
      </c>
      <c r="M66" s="22">
        <v>0.23</v>
      </c>
      <c r="N66" s="28">
        <f t="shared" si="12"/>
        <v>0</v>
      </c>
      <c r="O66" s="98" t="s">
        <v>74</v>
      </c>
    </row>
    <row r="67" spans="1:15" ht="15">
      <c r="A67" s="15">
        <v>61</v>
      </c>
      <c r="B67" s="96">
        <v>11</v>
      </c>
      <c r="C67" s="26" t="s">
        <v>59</v>
      </c>
      <c r="D67" s="19">
        <v>24</v>
      </c>
      <c r="E67" s="20">
        <f t="shared" si="7"/>
        <v>0</v>
      </c>
      <c r="F67" s="19">
        <v>2</v>
      </c>
      <c r="G67" s="20">
        <f t="shared" si="8"/>
        <v>0</v>
      </c>
      <c r="H67" s="27">
        <v>0</v>
      </c>
      <c r="I67" s="20">
        <f t="shared" si="9"/>
        <v>0</v>
      </c>
      <c r="J67" s="27">
        <v>2</v>
      </c>
      <c r="K67" s="20">
        <f t="shared" si="10"/>
        <v>0</v>
      </c>
      <c r="L67" s="28">
        <f t="shared" si="11"/>
        <v>0</v>
      </c>
      <c r="M67" s="22">
        <v>0.23</v>
      </c>
      <c r="N67" s="28">
        <f t="shared" si="12"/>
        <v>0</v>
      </c>
      <c r="O67" s="98" t="s">
        <v>74</v>
      </c>
    </row>
    <row r="68" spans="1:15" ht="15">
      <c r="A68" s="15">
        <v>62</v>
      </c>
      <c r="B68" s="96">
        <v>12</v>
      </c>
      <c r="C68" s="26" t="s">
        <v>60</v>
      </c>
      <c r="D68" s="19">
        <v>12</v>
      </c>
      <c r="E68" s="20">
        <f t="shared" si="7"/>
        <v>0</v>
      </c>
      <c r="F68" s="19">
        <v>2</v>
      </c>
      <c r="G68" s="20">
        <f t="shared" si="8"/>
        <v>0</v>
      </c>
      <c r="H68" s="27">
        <v>0</v>
      </c>
      <c r="I68" s="20">
        <f t="shared" si="9"/>
        <v>0</v>
      </c>
      <c r="J68" s="27">
        <v>2</v>
      </c>
      <c r="K68" s="20">
        <f t="shared" si="10"/>
        <v>0</v>
      </c>
      <c r="L68" s="28">
        <f t="shared" si="11"/>
        <v>0</v>
      </c>
      <c r="M68" s="22">
        <v>0.23</v>
      </c>
      <c r="N68" s="28">
        <f t="shared" si="12"/>
        <v>0</v>
      </c>
      <c r="O68" s="98" t="s">
        <v>74</v>
      </c>
    </row>
    <row r="69" spans="1:15" ht="15">
      <c r="A69" s="15">
        <v>63</v>
      </c>
      <c r="B69" s="96">
        <v>13</v>
      </c>
      <c r="C69" s="26" t="s">
        <v>61</v>
      </c>
      <c r="D69" s="19">
        <v>4</v>
      </c>
      <c r="E69" s="20">
        <f t="shared" si="7"/>
        <v>0</v>
      </c>
      <c r="F69" s="19">
        <v>1</v>
      </c>
      <c r="G69" s="20">
        <f t="shared" si="8"/>
        <v>0</v>
      </c>
      <c r="H69" s="27">
        <v>0</v>
      </c>
      <c r="I69" s="20">
        <f t="shared" si="9"/>
        <v>0</v>
      </c>
      <c r="J69" s="27">
        <v>1</v>
      </c>
      <c r="K69" s="20">
        <f t="shared" si="10"/>
        <v>0</v>
      </c>
      <c r="L69" s="28">
        <f t="shared" si="11"/>
        <v>0</v>
      </c>
      <c r="M69" s="22">
        <v>0.23</v>
      </c>
      <c r="N69" s="28">
        <f t="shared" si="12"/>
        <v>0</v>
      </c>
      <c r="O69" s="98" t="s">
        <v>74</v>
      </c>
    </row>
    <row r="70" spans="1:15" ht="15">
      <c r="A70" s="15">
        <v>64</v>
      </c>
      <c r="B70" s="96">
        <v>14</v>
      </c>
      <c r="C70" s="29" t="s">
        <v>89</v>
      </c>
      <c r="D70" s="23">
        <v>6</v>
      </c>
      <c r="E70" s="24">
        <f t="shared" ref="E70:E77" si="15">$E$5*D70</f>
        <v>0</v>
      </c>
      <c r="F70" s="23">
        <v>1</v>
      </c>
      <c r="G70" s="24">
        <f t="shared" ref="G70:G77" si="16">$G$5*F70</f>
        <v>0</v>
      </c>
      <c r="H70" s="30">
        <v>0</v>
      </c>
      <c r="I70" s="24">
        <f t="shared" ref="I70:I77" si="17">$I$5*H70</f>
        <v>0</v>
      </c>
      <c r="J70" s="30">
        <v>1</v>
      </c>
      <c r="K70" s="24">
        <f t="shared" ref="K70:K77" si="18">$K$5*J70</f>
        <v>0</v>
      </c>
      <c r="L70" s="31">
        <f t="shared" ref="L70:L77" si="19">K70+I70+G70+E70</f>
        <v>0</v>
      </c>
      <c r="M70" s="25">
        <v>0.23</v>
      </c>
      <c r="N70" s="31">
        <f t="shared" ref="N70:N77" si="20">L70*1.23</f>
        <v>0</v>
      </c>
      <c r="O70" s="99" t="s">
        <v>90</v>
      </c>
    </row>
    <row r="71" spans="1:15" ht="15">
      <c r="A71" s="15">
        <v>65</v>
      </c>
      <c r="B71" s="96">
        <v>15</v>
      </c>
      <c r="C71" s="26" t="s">
        <v>92</v>
      </c>
      <c r="D71" s="19">
        <v>4</v>
      </c>
      <c r="E71" s="20">
        <f t="shared" si="15"/>
        <v>0</v>
      </c>
      <c r="F71" s="19">
        <v>1</v>
      </c>
      <c r="G71" s="20">
        <f t="shared" si="16"/>
        <v>0</v>
      </c>
      <c r="H71" s="27">
        <v>1</v>
      </c>
      <c r="I71" s="20">
        <f t="shared" si="17"/>
        <v>0</v>
      </c>
      <c r="J71" s="27">
        <v>1</v>
      </c>
      <c r="K71" s="20">
        <f t="shared" si="18"/>
        <v>0</v>
      </c>
      <c r="L71" s="28">
        <f t="shared" si="19"/>
        <v>0</v>
      </c>
      <c r="M71" s="25">
        <v>0.23</v>
      </c>
      <c r="N71" s="28">
        <f t="shared" si="20"/>
        <v>0</v>
      </c>
      <c r="O71" s="99" t="s">
        <v>90</v>
      </c>
    </row>
    <row r="72" spans="1:15" ht="15">
      <c r="A72" s="15">
        <v>66</v>
      </c>
      <c r="B72" s="96">
        <v>16</v>
      </c>
      <c r="C72" s="26" t="s">
        <v>93</v>
      </c>
      <c r="D72" s="19">
        <v>16</v>
      </c>
      <c r="E72" s="20">
        <f t="shared" si="15"/>
        <v>0</v>
      </c>
      <c r="F72" s="19">
        <v>1</v>
      </c>
      <c r="G72" s="20">
        <f t="shared" si="16"/>
        <v>0</v>
      </c>
      <c r="H72" s="27">
        <v>0</v>
      </c>
      <c r="I72" s="20">
        <f t="shared" si="17"/>
        <v>0</v>
      </c>
      <c r="J72" s="27">
        <v>1</v>
      </c>
      <c r="K72" s="20">
        <f t="shared" si="18"/>
        <v>0</v>
      </c>
      <c r="L72" s="28">
        <f t="shared" si="19"/>
        <v>0</v>
      </c>
      <c r="M72" s="25">
        <v>0.23</v>
      </c>
      <c r="N72" s="28">
        <f t="shared" si="20"/>
        <v>0</v>
      </c>
      <c r="O72" s="99" t="s">
        <v>90</v>
      </c>
    </row>
    <row r="73" spans="1:15" ht="15">
      <c r="A73" s="15">
        <v>67</v>
      </c>
      <c r="B73" s="96">
        <v>17</v>
      </c>
      <c r="C73" s="26" t="s">
        <v>94</v>
      </c>
      <c r="D73" s="19">
        <v>8</v>
      </c>
      <c r="E73" s="20">
        <f t="shared" si="15"/>
        <v>0</v>
      </c>
      <c r="F73" s="19">
        <v>1</v>
      </c>
      <c r="G73" s="20">
        <f t="shared" si="16"/>
        <v>0</v>
      </c>
      <c r="H73" s="27">
        <v>0</v>
      </c>
      <c r="I73" s="20">
        <f t="shared" si="17"/>
        <v>0</v>
      </c>
      <c r="J73" s="27">
        <v>1</v>
      </c>
      <c r="K73" s="20">
        <f t="shared" si="18"/>
        <v>0</v>
      </c>
      <c r="L73" s="28">
        <f t="shared" si="19"/>
        <v>0</v>
      </c>
      <c r="M73" s="25">
        <v>0.23</v>
      </c>
      <c r="N73" s="28">
        <f t="shared" si="20"/>
        <v>0</v>
      </c>
      <c r="O73" s="99" t="s">
        <v>90</v>
      </c>
    </row>
    <row r="74" spans="1:15" ht="15">
      <c r="A74" s="15">
        <v>68</v>
      </c>
      <c r="B74" s="96">
        <v>18</v>
      </c>
      <c r="C74" s="26" t="s">
        <v>95</v>
      </c>
      <c r="D74" s="19">
        <v>18</v>
      </c>
      <c r="E74" s="20">
        <f t="shared" si="15"/>
        <v>0</v>
      </c>
      <c r="F74" s="19">
        <v>2</v>
      </c>
      <c r="G74" s="20">
        <f t="shared" si="16"/>
        <v>0</v>
      </c>
      <c r="H74" s="27">
        <v>0</v>
      </c>
      <c r="I74" s="20">
        <f t="shared" si="17"/>
        <v>0</v>
      </c>
      <c r="J74" s="27">
        <v>2</v>
      </c>
      <c r="K74" s="20">
        <f t="shared" si="18"/>
        <v>0</v>
      </c>
      <c r="L74" s="28">
        <f t="shared" si="19"/>
        <v>0</v>
      </c>
      <c r="M74" s="25">
        <v>0.23</v>
      </c>
      <c r="N74" s="28">
        <f t="shared" si="20"/>
        <v>0</v>
      </c>
      <c r="O74" s="99" t="s">
        <v>90</v>
      </c>
    </row>
    <row r="75" spans="1:15" ht="15">
      <c r="A75" s="15">
        <v>69</v>
      </c>
      <c r="B75" s="96">
        <v>19</v>
      </c>
      <c r="C75" s="26" t="s">
        <v>96</v>
      </c>
      <c r="D75" s="19">
        <v>0</v>
      </c>
      <c r="E75" s="20">
        <f t="shared" si="15"/>
        <v>0</v>
      </c>
      <c r="F75" s="19">
        <v>1</v>
      </c>
      <c r="G75" s="20">
        <f t="shared" si="16"/>
        <v>0</v>
      </c>
      <c r="H75" s="27">
        <v>0</v>
      </c>
      <c r="I75" s="20">
        <f t="shared" si="17"/>
        <v>0</v>
      </c>
      <c r="J75" s="27">
        <v>1</v>
      </c>
      <c r="K75" s="20">
        <f t="shared" si="18"/>
        <v>0</v>
      </c>
      <c r="L75" s="28">
        <f t="shared" si="19"/>
        <v>0</v>
      </c>
      <c r="M75" s="25">
        <v>0.23</v>
      </c>
      <c r="N75" s="28">
        <f t="shared" si="20"/>
        <v>0</v>
      </c>
      <c r="O75" s="99" t="s">
        <v>90</v>
      </c>
    </row>
    <row r="76" spans="1:15" ht="15">
      <c r="A76" s="15">
        <v>70</v>
      </c>
      <c r="B76" s="96">
        <v>20</v>
      </c>
      <c r="C76" s="26" t="s">
        <v>97</v>
      </c>
      <c r="D76" s="19">
        <v>0</v>
      </c>
      <c r="E76" s="20">
        <f t="shared" si="15"/>
        <v>0</v>
      </c>
      <c r="F76" s="19">
        <v>1</v>
      </c>
      <c r="G76" s="20">
        <f t="shared" si="16"/>
        <v>0</v>
      </c>
      <c r="H76" s="27">
        <v>1</v>
      </c>
      <c r="I76" s="20">
        <f t="shared" si="17"/>
        <v>0</v>
      </c>
      <c r="J76" s="27">
        <v>1</v>
      </c>
      <c r="K76" s="20">
        <f t="shared" si="18"/>
        <v>0</v>
      </c>
      <c r="L76" s="28">
        <f t="shared" si="19"/>
        <v>0</v>
      </c>
      <c r="M76" s="25">
        <v>0.23</v>
      </c>
      <c r="N76" s="28">
        <f t="shared" si="20"/>
        <v>0</v>
      </c>
      <c r="O76" s="99" t="s">
        <v>90</v>
      </c>
    </row>
    <row r="77" spans="1:15" ht="15.75" thickBot="1">
      <c r="A77" s="15">
        <v>71</v>
      </c>
      <c r="B77" s="100">
        <v>21</v>
      </c>
      <c r="C77" s="29" t="s">
        <v>98</v>
      </c>
      <c r="D77" s="23">
        <v>1</v>
      </c>
      <c r="E77" s="24">
        <f t="shared" si="15"/>
        <v>0</v>
      </c>
      <c r="F77" s="23">
        <v>1</v>
      </c>
      <c r="G77" s="24">
        <f t="shared" si="16"/>
        <v>0</v>
      </c>
      <c r="H77" s="30">
        <v>1</v>
      </c>
      <c r="I77" s="24">
        <f t="shared" si="17"/>
        <v>0</v>
      </c>
      <c r="J77" s="30">
        <v>1</v>
      </c>
      <c r="K77" s="24">
        <f t="shared" si="18"/>
        <v>0</v>
      </c>
      <c r="L77" s="31">
        <f t="shared" si="19"/>
        <v>0</v>
      </c>
      <c r="M77" s="25">
        <v>0.23</v>
      </c>
      <c r="N77" s="31">
        <f t="shared" si="20"/>
        <v>0</v>
      </c>
      <c r="O77" s="99" t="s">
        <v>90</v>
      </c>
    </row>
    <row r="78" spans="1:15" ht="15.75" thickBot="1">
      <c r="A78" s="126"/>
      <c r="B78" s="145" t="s">
        <v>51</v>
      </c>
      <c r="C78" s="146"/>
      <c r="D78" s="101">
        <f t="shared" ref="D78:K78" si="21">SUM(D57:D77)</f>
        <v>268</v>
      </c>
      <c r="E78" s="102">
        <f t="shared" si="21"/>
        <v>0</v>
      </c>
      <c r="F78" s="103">
        <f t="shared" si="21"/>
        <v>32</v>
      </c>
      <c r="G78" s="102">
        <f t="shared" si="21"/>
        <v>0</v>
      </c>
      <c r="H78" s="103">
        <f t="shared" si="21"/>
        <v>4</v>
      </c>
      <c r="I78" s="102">
        <f t="shared" si="21"/>
        <v>0</v>
      </c>
      <c r="J78" s="104">
        <f t="shared" si="21"/>
        <v>32</v>
      </c>
      <c r="K78" s="105">
        <f t="shared" si="21"/>
        <v>0</v>
      </c>
      <c r="L78" s="106">
        <f t="shared" ref="L78:L82" si="22">K78+I78+G78+E78</f>
        <v>0</v>
      </c>
      <c r="M78" s="107">
        <v>0.23</v>
      </c>
      <c r="N78" s="108">
        <f t="shared" si="12"/>
        <v>0</v>
      </c>
      <c r="O78" s="109"/>
    </row>
    <row r="79" spans="1:15" ht="16.5" thickTop="1" thickBot="1">
      <c r="A79" s="127"/>
      <c r="B79" s="138" t="s">
        <v>75</v>
      </c>
      <c r="C79" s="139"/>
      <c r="D79" s="80">
        <f>D53+D54+D64+D65+D66+D67+D68+D69+D70+D71+D72+D73+D74+D75+D76+D77</f>
        <v>192</v>
      </c>
      <c r="E79" s="81">
        <f>$E$5*D79</f>
        <v>0</v>
      </c>
      <c r="F79" s="82">
        <f>F53+F54+F64+F65+F66+F67+F68+F69+F70+F71+F72+F73+F74+F75+F76+F77</f>
        <v>22</v>
      </c>
      <c r="G79" s="81">
        <f>$G$5*F79</f>
        <v>0</v>
      </c>
      <c r="H79" s="83">
        <f>H53+H54+H64+H65+H66+H69+H70++H67+H68+H71+H74+H72+H73+H75+H76+H77</f>
        <v>10</v>
      </c>
      <c r="I79" s="84">
        <f>$I$5*H79</f>
        <v>0</v>
      </c>
      <c r="J79" s="82">
        <f>J53+J54+J64+J65+J66+J67+J68+J69+J70+J71+J72+J73+J74+J75+J76+J77</f>
        <v>22</v>
      </c>
      <c r="K79" s="85">
        <f>$K$5*J79</f>
        <v>0</v>
      </c>
      <c r="L79" s="86">
        <f>K79+I79+G79+E79</f>
        <v>0</v>
      </c>
      <c r="M79" s="87">
        <v>0.23</v>
      </c>
      <c r="N79" s="88">
        <f t="shared" si="12"/>
        <v>0</v>
      </c>
      <c r="O79" s="89" t="s">
        <v>75</v>
      </c>
    </row>
    <row r="80" spans="1:15" ht="15.75" thickBot="1">
      <c r="A80" s="127"/>
      <c r="B80" s="136" t="s">
        <v>63</v>
      </c>
      <c r="C80" s="137"/>
      <c r="D80" s="59">
        <f>SUM(D8:D52)+D57+D58+D59+D60+D61+D62+D63</f>
        <v>1885</v>
      </c>
      <c r="E80" s="54">
        <f t="shared" ref="E80:E83" si="23">$E$5*D80</f>
        <v>0</v>
      </c>
      <c r="F80" s="60">
        <f>SUM(F8:F52)+F57+F58+F59+F60+F61+F62+F63</f>
        <v>56</v>
      </c>
      <c r="G80" s="54">
        <f t="shared" ref="G80:G83" si="24">$G$5*F80</f>
        <v>0</v>
      </c>
      <c r="H80" s="61">
        <f>SUM(H8:H52)+H57+H58+H60</f>
        <v>36</v>
      </c>
      <c r="I80" s="55">
        <f t="shared" ref="I80:I83" si="25">$I$5*H80</f>
        <v>0</v>
      </c>
      <c r="J80" s="60">
        <f>SUM(J8:J52)+J57+J58+J59+J60+J61+J62+J63</f>
        <v>146</v>
      </c>
      <c r="K80" s="62">
        <f t="shared" ref="K80:K83" si="26">$K$5*J80</f>
        <v>0</v>
      </c>
      <c r="L80" s="63">
        <f t="shared" si="22"/>
        <v>0</v>
      </c>
      <c r="M80" s="56">
        <v>0.23</v>
      </c>
      <c r="N80" s="64">
        <f t="shared" si="12"/>
        <v>0</v>
      </c>
      <c r="O80" s="65" t="s">
        <v>63</v>
      </c>
    </row>
    <row r="81" spans="1:16" ht="16.5" thickTop="1" thickBot="1">
      <c r="A81" s="11"/>
      <c r="B81" s="132"/>
      <c r="C81" s="132"/>
      <c r="D81" s="129">
        <f>D78</f>
        <v>268</v>
      </c>
      <c r="E81" s="131">
        <f t="shared" si="23"/>
        <v>0</v>
      </c>
      <c r="F81" s="44">
        <f t="shared" ref="F81:H81" si="27">F78</f>
        <v>32</v>
      </c>
      <c r="G81" s="43">
        <f t="shared" si="24"/>
        <v>0</v>
      </c>
      <c r="H81" s="45">
        <f t="shared" si="27"/>
        <v>4</v>
      </c>
      <c r="I81" s="46">
        <f t="shared" si="25"/>
        <v>0</v>
      </c>
      <c r="J81" s="44">
        <f>J78</f>
        <v>32</v>
      </c>
      <c r="K81" s="46">
        <f t="shared" si="26"/>
        <v>0</v>
      </c>
      <c r="L81" s="47">
        <f t="shared" si="22"/>
        <v>0</v>
      </c>
      <c r="M81" s="48">
        <v>0.23</v>
      </c>
      <c r="N81" s="49">
        <f t="shared" si="12"/>
        <v>0</v>
      </c>
      <c r="O81" s="58" t="s">
        <v>52</v>
      </c>
      <c r="P81" s="9"/>
    </row>
    <row r="82" spans="1:16" ht="15.75" thickBot="1">
      <c r="A82" s="11"/>
      <c r="C82" s="42"/>
      <c r="D82" s="130">
        <f>D55</f>
        <v>1809</v>
      </c>
      <c r="E82" s="53">
        <f t="shared" si="23"/>
        <v>0</v>
      </c>
      <c r="F82" s="66">
        <v>46</v>
      </c>
      <c r="G82" s="50">
        <f t="shared" si="24"/>
        <v>0</v>
      </c>
      <c r="H82" s="67">
        <f>H55</f>
        <v>42</v>
      </c>
      <c r="I82" s="51">
        <f t="shared" si="25"/>
        <v>0</v>
      </c>
      <c r="J82" s="66">
        <v>136</v>
      </c>
      <c r="K82" s="51">
        <f t="shared" si="26"/>
        <v>0</v>
      </c>
      <c r="L82" s="68">
        <f t="shared" si="22"/>
        <v>0</v>
      </c>
      <c r="M82" s="52">
        <v>0.23</v>
      </c>
      <c r="N82" s="69">
        <f t="shared" si="12"/>
        <v>0</v>
      </c>
      <c r="O82" s="70" t="s">
        <v>2</v>
      </c>
      <c r="P82" s="9"/>
    </row>
    <row r="83" spans="1:16" ht="15" customHeight="1" thickTop="1" thickBot="1">
      <c r="A83" s="11"/>
      <c r="B83" s="140" t="s">
        <v>62</v>
      </c>
      <c r="C83" s="141"/>
      <c r="D83" s="71">
        <f t="shared" ref="D83:J83" si="28">SUM(D81:D82)</f>
        <v>2077</v>
      </c>
      <c r="E83" s="72">
        <f t="shared" si="23"/>
        <v>0</v>
      </c>
      <c r="F83" s="73">
        <f>SUM(F81:F82)</f>
        <v>78</v>
      </c>
      <c r="G83" s="72">
        <f t="shared" si="24"/>
        <v>0</v>
      </c>
      <c r="H83" s="74">
        <f t="shared" si="28"/>
        <v>46</v>
      </c>
      <c r="I83" s="75">
        <f t="shared" si="25"/>
        <v>0</v>
      </c>
      <c r="J83" s="73">
        <f t="shared" si="28"/>
        <v>168</v>
      </c>
      <c r="K83" s="75">
        <f t="shared" si="26"/>
        <v>0</v>
      </c>
      <c r="L83" s="76">
        <f>K83+I83+G83+E83</f>
        <v>0</v>
      </c>
      <c r="M83" s="77">
        <v>0.23</v>
      </c>
      <c r="N83" s="78">
        <f t="shared" si="12"/>
        <v>0</v>
      </c>
      <c r="O83" s="79" t="s">
        <v>72</v>
      </c>
    </row>
    <row r="85" spans="1:16" ht="15">
      <c r="E85" s="13"/>
      <c r="G85" s="13"/>
      <c r="I85" s="13"/>
      <c r="K85" s="13"/>
      <c r="L85" s="13"/>
      <c r="M85" s="128"/>
      <c r="N85" s="13"/>
    </row>
    <row r="88" spans="1:16" ht="15.75">
      <c r="C88" t="s">
        <v>80</v>
      </c>
      <c r="I88" s="12" t="s">
        <v>70</v>
      </c>
      <c r="M88" s="132" t="s">
        <v>77</v>
      </c>
      <c r="N88" s="132"/>
      <c r="O88" s="132"/>
    </row>
    <row r="89" spans="1:16" ht="15.75">
      <c r="C89" t="s">
        <v>81</v>
      </c>
      <c r="I89" s="12" t="s">
        <v>78</v>
      </c>
      <c r="M89" s="132" t="s">
        <v>79</v>
      </c>
      <c r="N89" s="132"/>
      <c r="O89" s="132"/>
    </row>
    <row r="90" spans="1:16">
      <c r="C90" t="s">
        <v>82</v>
      </c>
      <c r="I90" s="34"/>
    </row>
    <row r="91" spans="1:16">
      <c r="C91" t="s">
        <v>88</v>
      </c>
    </row>
    <row r="92" spans="1:16">
      <c r="C92" t="s">
        <v>83</v>
      </c>
    </row>
  </sheetData>
  <mergeCells count="20">
    <mergeCell ref="C1:F1"/>
    <mergeCell ref="M4:M5"/>
    <mergeCell ref="N4:N5"/>
    <mergeCell ref="O4:O5"/>
    <mergeCell ref="B78:C78"/>
    <mergeCell ref="B2:L2"/>
    <mergeCell ref="B4:B5"/>
    <mergeCell ref="C4:C5"/>
    <mergeCell ref="D4:D5"/>
    <mergeCell ref="F4:F5"/>
    <mergeCell ref="H4:H5"/>
    <mergeCell ref="J4:J5"/>
    <mergeCell ref="L4:L5"/>
    <mergeCell ref="B81:C81"/>
    <mergeCell ref="M88:O88"/>
    <mergeCell ref="M89:O89"/>
    <mergeCell ref="D7:O7"/>
    <mergeCell ref="B80:C80"/>
    <mergeCell ref="B79:C79"/>
    <mergeCell ref="B83:C83"/>
  </mergeCells>
  <pageMargins left="0.70866141732283472" right="0.70866141732283472" top="0" bottom="0" header="0.31496062992125984" footer="0.31496062992125984"/>
  <pageSetup paperSize="8" scale="78" fitToHeight="2" orientation="portrait" copies="3" r:id="rId1"/>
  <ignoredErrors>
    <ignoredError sqref="G78:G83 I78:I83 E78:E81 E83 K78" formula="1"/>
    <ignoredError sqref="H80 F80 J80 D80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Arkusz1!Obszar_wydruku</vt:lpstr>
      <vt:lpstr>Arkusz1!Tytuły_wydruku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awojcik</dc:creator>
  <cp:lastModifiedBy>Zbigniew Gwiazda</cp:lastModifiedBy>
  <cp:lastPrinted>2024-08-02T06:50:35Z</cp:lastPrinted>
  <dcterms:created xsi:type="dcterms:W3CDTF">2013-02-22T13:29:47Z</dcterms:created>
  <dcterms:modified xsi:type="dcterms:W3CDTF">2025-07-31T05:31:52Z</dcterms:modified>
</cp:coreProperties>
</file>